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35"/>
  </bookViews>
  <sheets>
    <sheet name="INFORME PNR 30122019 " sheetId="1" r:id="rId1"/>
  </sheets>
  <definedNames>
    <definedName name="_xlnm._FilterDatabase" localSheetId="0" hidden="1">'INFORME PNR 30122019 '!$A$9:$XER$9</definedName>
    <definedName name="_xlnm.Print_Area" localSheetId="0">'INFORME PNR 30122019 '!$A$1:$O$33</definedName>
    <definedName name="_xlnm.Print_Titles" localSheetId="0">'INFORME PNR 30122019 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/>
  <c r="G32" i="1"/>
  <c r="J31" i="1"/>
  <c r="J30" i="1"/>
  <c r="J32" i="1" s="1"/>
  <c r="J29" i="1"/>
  <c r="H26" i="1"/>
  <c r="G26" i="1"/>
  <c r="L24" i="1"/>
  <c r="I24" i="1"/>
  <c r="K24" i="1" s="1"/>
  <c r="M23" i="1"/>
  <c r="L23" i="1"/>
  <c r="I23" i="1"/>
  <c r="K23" i="1" s="1"/>
  <c r="L22" i="1"/>
  <c r="I22" i="1"/>
  <c r="N22" i="1" s="1"/>
  <c r="M21" i="1"/>
  <c r="L21" i="1"/>
  <c r="I21" i="1"/>
  <c r="K21" i="1" s="1"/>
  <c r="L20" i="1"/>
  <c r="I20" i="1"/>
  <c r="M20" i="1" s="1"/>
  <c r="M19" i="1"/>
  <c r="L19" i="1"/>
  <c r="I19" i="1"/>
  <c r="K19" i="1" s="1"/>
  <c r="N18" i="1"/>
  <c r="L18" i="1"/>
  <c r="J18" i="1"/>
  <c r="J26" i="1" s="1"/>
  <c r="I18" i="1"/>
  <c r="M18" i="1" s="1"/>
  <c r="N17" i="1"/>
  <c r="M17" i="1"/>
  <c r="L17" i="1"/>
  <c r="I17" i="1"/>
  <c r="N16" i="1"/>
  <c r="L16" i="1"/>
  <c r="I16" i="1"/>
  <c r="M16" i="1" s="1"/>
  <c r="M15" i="1"/>
  <c r="L15" i="1"/>
  <c r="K15" i="1"/>
  <c r="I15" i="1"/>
  <c r="N15" i="1" s="1"/>
  <c r="M14" i="1"/>
  <c r="L14" i="1"/>
  <c r="I14" i="1"/>
  <c r="K14" i="1" s="1"/>
  <c r="M13" i="1"/>
  <c r="L13" i="1"/>
  <c r="K13" i="1"/>
  <c r="I13" i="1"/>
  <c r="N13" i="1" s="1"/>
  <c r="M12" i="1"/>
  <c r="L12" i="1"/>
  <c r="I12" i="1"/>
  <c r="N12" i="1" s="1"/>
  <c r="M11" i="1"/>
  <c r="L11" i="1"/>
  <c r="K11" i="1"/>
  <c r="I11" i="1"/>
  <c r="N11" i="1" s="1"/>
  <c r="M10" i="1"/>
  <c r="L10" i="1"/>
  <c r="I10" i="1"/>
  <c r="N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M9" i="1"/>
  <c r="L9" i="1"/>
  <c r="L26" i="1" s="1"/>
  <c r="K9" i="1"/>
  <c r="I9" i="1"/>
  <c r="I26" i="1" s="1"/>
  <c r="N20" i="1" l="1"/>
  <c r="N14" i="1"/>
  <c r="K18" i="1"/>
  <c r="K20" i="1"/>
  <c r="K22" i="1"/>
  <c r="K10" i="1"/>
  <c r="K26" i="1" s="1"/>
  <c r="K12" i="1"/>
  <c r="N19" i="1"/>
  <c r="N21" i="1"/>
  <c r="N23" i="1"/>
  <c r="N9" i="1"/>
  <c r="M22" i="1"/>
  <c r="M24" i="1"/>
  <c r="N24" i="1"/>
</calcChain>
</file>

<file path=xl/sharedStrings.xml><?xml version="1.0" encoding="utf-8"?>
<sst xmlns="http://schemas.openxmlformats.org/spreadsheetml/2006/main" count="117" uniqueCount="79">
  <si>
    <t xml:space="preserve">INSTITUTO DE SALUD DEL ESTADO DE CHIAPAS </t>
  </si>
  <si>
    <t xml:space="preserve">DIRECCION DE INFRAESTRUCTURA EN SALUD </t>
  </si>
  <si>
    <t>PROGRAMA NACIONAL DE RECONSTRUCCIÓN 2019</t>
  </si>
  <si>
    <t>FECHA: 31 DE DICIEMBRE DE 2019</t>
  </si>
  <si>
    <t>No.</t>
  </si>
  <si>
    <t>TIPO DE UNIDAD</t>
  </si>
  <si>
    <t xml:space="preserve">LOCALIDAD </t>
  </si>
  <si>
    <t>MUNICIPIO</t>
  </si>
  <si>
    <t>CONTRATISTA</t>
  </si>
  <si>
    <t>NO. DE CONTRATO</t>
  </si>
  <si>
    <t>AUTORIZADO</t>
  </si>
  <si>
    <t>CONTRATADO</t>
  </si>
  <si>
    <t>EJERCIDO</t>
  </si>
  <si>
    <t>PASIVOS</t>
  </si>
  <si>
    <t>SALDOS</t>
  </si>
  <si>
    <t>ECONOMIAS</t>
  </si>
  <si>
    <t>AVANCE</t>
  </si>
  <si>
    <t>OBSERVACIONES</t>
  </si>
  <si>
    <t>FISICO</t>
  </si>
  <si>
    <t>FINANC.</t>
  </si>
  <si>
    <t>H.G.</t>
  </si>
  <si>
    <t>TONALA</t>
  </si>
  <si>
    <t>DIR CONSTRUCCIONES Y SERVICIOS, S.A. DE C.V.</t>
  </si>
  <si>
    <t>ISA-DIS-AD-123-2019</t>
  </si>
  <si>
    <t>EL SALDO DE LA ECONOMIA, SE REINTEGRÓ A LA TESORERÍA DE LA FEDEERACIÓN, EL DIA 22 DE ENERO DE 2020; MEDIANTE LINEA DE CAPTURA No. 0020AAGD963852580433</t>
  </si>
  <si>
    <t>T. GINECOBST</t>
  </si>
  <si>
    <t>TUXTLA GUTIÉRREZ</t>
  </si>
  <si>
    <t>VALERIA CONSTRUCCIONES, MANTENIMIENTO Y SERVICIOS, S.A. DE C.V.</t>
  </si>
  <si>
    <t>ISA-DIS-AD-118-2019</t>
  </si>
  <si>
    <t>ARRIAGA</t>
  </si>
  <si>
    <t>GRUPO CONSTRUCTOR EXPERTO FADAM DE CHIAPAS, S.A. DE C.V.</t>
  </si>
  <si>
    <t>ISA-DIS-AD-119-2019</t>
  </si>
  <si>
    <t>C.S.</t>
  </si>
  <si>
    <t>GRUPO EMPRESARIAL DE SERVICIOS DEL SURESTE, S.A. DE C.V.</t>
  </si>
  <si>
    <t>ISA-DIS-AD-130-2019</t>
  </si>
  <si>
    <t>CONSTRUCCIONES Y SERVICIOS DEL VALLE, S.A. DE C.V.</t>
  </si>
  <si>
    <t>ISA-DIS-AD-131-2019</t>
  </si>
  <si>
    <t>VILLAFLORES</t>
  </si>
  <si>
    <t>CONSTRUCTORA GERVISUR, S.A. DE C.V.</t>
  </si>
  <si>
    <t>ISA-DIS-AD-125-2019</t>
  </si>
  <si>
    <t>H.M.</t>
  </si>
  <si>
    <t>COMITAN</t>
  </si>
  <si>
    <t>COMITAN DE DOMINGUEZ</t>
  </si>
  <si>
    <t>INMUEBLES Y OBRAS CIVILES ADOSUR, S.A. DE C.V.</t>
  </si>
  <si>
    <t>ISA-DIS-AD-126-2019</t>
  </si>
  <si>
    <t>VARIOS</t>
  </si>
  <si>
    <t>CLEMENTE VAQUERIZO VAZQUEZ</t>
  </si>
  <si>
    <t>ISA-DIS-ICTP-135-2019</t>
  </si>
  <si>
    <t>INGENIERIA ESPECIALIZADA GARCIA, S.A. DE C.V.</t>
  </si>
  <si>
    <t>ISA-DIS-ICTP-134-2019</t>
  </si>
  <si>
    <t>SAN CRISTOBAL DE LAS CASAS</t>
  </si>
  <si>
    <t>CONSTRUCTORA SOYALO, S.A. DE C.V.</t>
  </si>
  <si>
    <t>ISA-DIS-AD-127-2019</t>
  </si>
  <si>
    <t xml:space="preserve">C.S. </t>
  </si>
  <si>
    <t>LA GLORIA</t>
  </si>
  <si>
    <t>MORM ESPACIOS Y CONSTRUCCIÓN, S.A. DE C.V.</t>
  </si>
  <si>
    <t>ISA-DIS-AD-129-2019</t>
  </si>
  <si>
    <t>MAPASTEPEC</t>
  </si>
  <si>
    <t>BOLOM SERVICIO DE INGENIERÍA, S.A. DE C.V.</t>
  </si>
  <si>
    <t>ISA-DIS-AD-128-2019</t>
  </si>
  <si>
    <t>HUIXTLA</t>
  </si>
  <si>
    <t>FATIMA DE LOS ANGELES GUTIERREZ OVANDO</t>
  </si>
  <si>
    <t>ISA-DIS-AD-121-2019</t>
  </si>
  <si>
    <t>CONSTRUCTORA ALPES DEL SURESTE, S,.A. DE C.V.</t>
  </si>
  <si>
    <t>ISA-DIS-AD-124-2019</t>
  </si>
  <si>
    <t>ALEXANDRA MALAGON TRUJILLO</t>
  </si>
  <si>
    <t>ISA-DIS-AD-120-2019</t>
  </si>
  <si>
    <t>FERNANDO LEYVA RODRIGUEZ</t>
  </si>
  <si>
    <t>ISA-DIS-AD-122-2019</t>
  </si>
  <si>
    <t>SUMA TOTAL</t>
  </si>
  <si>
    <t xml:space="preserve"> </t>
  </si>
  <si>
    <t>Autorizado</t>
  </si>
  <si>
    <t>Contratado</t>
  </si>
  <si>
    <t>Ejercido</t>
  </si>
  <si>
    <t>Economias</t>
  </si>
  <si>
    <t>PARTIDA 62201</t>
  </si>
  <si>
    <t>PARTIDA 62202</t>
  </si>
  <si>
    <t>PARTIDA 62905</t>
  </si>
  <si>
    <t xml:space="preserve">SUMA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</si>
</sst>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andhi Sans"/>
      <family val="3"/>
    </font>
    <font>
      <sz val="11"/>
      <color theme="1"/>
      <name val="Gandhi Sans"/>
      <family val="3"/>
    </font>
    <font>
      <sz val="11"/>
      <name val="Gandhi Sans"/>
      <family val="3"/>
    </font>
    <font>
      <b/>
      <sz val="12"/>
      <color theme="1"/>
      <name val="Gotham"/>
    </font>
    <font>
      <sz val="11"/>
      <color theme="1"/>
      <name val="Gotham"/>
    </font>
    <font>
      <b/>
      <sz val="10"/>
      <color theme="1"/>
      <name val="Gotham"/>
    </font>
    <font>
      <sz val="10"/>
      <color theme="1"/>
      <name val="Calibri"/>
      <family val="2"/>
      <scheme val="minor"/>
    </font>
    <font>
      <sz val="9"/>
      <color theme="1"/>
      <name val="Gotham"/>
    </font>
    <font>
      <sz val="9"/>
      <name val="Gotham"/>
    </font>
    <font>
      <sz val="10"/>
      <color theme="1"/>
      <name val="Gotham"/>
    </font>
    <font>
      <b/>
      <sz val="11"/>
      <color theme="1"/>
      <name val="Gotham"/>
    </font>
    <font>
      <b/>
      <sz val="10"/>
      <color theme="1"/>
      <name val="Calibri"/>
      <family val="2"/>
      <scheme val="minor"/>
    </font>
    <font>
      <b/>
      <sz val="10"/>
      <name val="Gandhi Sans"/>
      <family val="3"/>
    </font>
    <font>
      <sz val="10"/>
      <name val="Gotham"/>
    </font>
    <font>
      <sz val="10"/>
      <name val="Arial"/>
      <family val="2"/>
    </font>
    <font>
      <b/>
      <sz val="10"/>
      <name val="Gotham"/>
    </font>
    <font>
      <sz val="10"/>
      <name val="Gandhi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4" fontId="3" fillId="0" borderId="0" xfId="2" applyFont="1" applyAlignment="1">
      <alignment wrapText="1"/>
    </xf>
    <xf numFmtId="43" fontId="3" fillId="0" borderId="0" xfId="1" applyFont="1" applyAlignment="1">
      <alignment wrapText="1"/>
    </xf>
    <xf numFmtId="0" fontId="4" fillId="0" borderId="0" xfId="4" applyFont="1" applyBorder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6" fillId="0" borderId="0" xfId="2" applyFont="1" applyAlignment="1">
      <alignment wrapText="1"/>
    </xf>
    <xf numFmtId="43" fontId="6" fillId="0" borderId="0" xfId="1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164" fontId="9" fillId="0" borderId="1" xfId="2" applyNumberFormat="1" applyFont="1" applyFill="1" applyBorder="1" applyAlignment="1">
      <alignment wrapText="1"/>
    </xf>
    <xf numFmtId="9" fontId="9" fillId="0" borderId="1" xfId="3" applyFont="1" applyFill="1" applyBorder="1" applyAlignment="1">
      <alignment wrapText="1"/>
    </xf>
    <xf numFmtId="164" fontId="9" fillId="0" borderId="2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164" fontId="9" fillId="0" borderId="3" xfId="1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wrapText="1"/>
    </xf>
    <xf numFmtId="164" fontId="9" fillId="0" borderId="3" xfId="2" applyNumberFormat="1" applyFont="1" applyFill="1" applyBorder="1" applyAlignment="1">
      <alignment wrapText="1"/>
    </xf>
    <xf numFmtId="43" fontId="9" fillId="0" borderId="3" xfId="1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64" fontId="12" fillId="0" borderId="9" xfId="2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43" fontId="8" fillId="0" borderId="0" xfId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5" fillId="0" borderId="0" xfId="4" applyFont="1" applyAlignment="1">
      <alignment horizontal="center"/>
    </xf>
    <xf numFmtId="0" fontId="17" fillId="4" borderId="10" xfId="5" applyFont="1" applyFill="1" applyBorder="1" applyAlignment="1">
      <alignment horizontal="center" vertical="center" wrapText="1"/>
    </xf>
    <xf numFmtId="0" fontId="17" fillId="4" borderId="11" xfId="5" applyFont="1" applyFill="1" applyBorder="1" applyAlignment="1">
      <alignment horizontal="center" vertical="center" wrapText="1"/>
    </xf>
    <xf numFmtId="0" fontId="17" fillId="4" borderId="2" xfId="5" applyFont="1" applyFill="1" applyBorder="1" applyAlignment="1">
      <alignment horizontal="center" vertical="center" wrapText="1"/>
    </xf>
    <xf numFmtId="0" fontId="17" fillId="4" borderId="0" xfId="5" applyFont="1" applyFill="1" applyBorder="1" applyAlignment="1">
      <alignment horizontal="center" vertical="center" wrapText="1"/>
    </xf>
    <xf numFmtId="0" fontId="14" fillId="0" borderId="0" xfId="0" applyFont="1" applyBorder="1" applyAlignment="1"/>
    <xf numFmtId="43" fontId="0" fillId="0" borderId="0" xfId="1" applyFont="1" applyAlignment="1">
      <alignment wrapText="1"/>
    </xf>
    <xf numFmtId="0" fontId="18" fillId="0" borderId="0" xfId="0" applyFont="1" applyAlignment="1"/>
    <xf numFmtId="0" fontId="17" fillId="0" borderId="1" xfId="5" applyFont="1" applyFill="1" applyBorder="1" applyAlignment="1">
      <alignment horizontal="center" vertical="center"/>
    </xf>
    <xf numFmtId="4" fontId="15" fillId="0" borderId="1" xfId="5" applyNumberFormat="1" applyFont="1" applyBorder="1" applyAlignment="1">
      <alignment vertical="center"/>
    </xf>
    <xf numFmtId="4" fontId="15" fillId="0" borderId="0" xfId="5" applyNumberFormat="1" applyFont="1" applyBorder="1" applyAlignment="1">
      <alignment vertical="center"/>
    </xf>
    <xf numFmtId="164" fontId="15" fillId="0" borderId="1" xfId="5" applyNumberFormat="1" applyFont="1" applyFill="1" applyBorder="1" applyAlignment="1">
      <alignment vertical="center"/>
    </xf>
    <xf numFmtId="16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4" fontId="0" fillId="0" borderId="0" xfId="2" applyFont="1" applyAlignment="1">
      <alignment wrapText="1"/>
    </xf>
    <xf numFmtId="4" fontId="17" fillId="0" borderId="1" xfId="5" applyNumberFormat="1" applyFont="1" applyBorder="1" applyAlignment="1">
      <alignment vertical="center"/>
    </xf>
    <xf numFmtId="4" fontId="17" fillId="0" borderId="0" xfId="5" applyNumberFormat="1" applyFont="1" applyBorder="1" applyAlignment="1">
      <alignment vertical="center"/>
    </xf>
    <xf numFmtId="164" fontId="14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6">
    <cellStyle name="Millares" xfId="1" builtinId="3"/>
    <cellStyle name="Moneda" xfId="2" builtinId="4"/>
    <cellStyle name="Normal" xfId="0" builtinId="0"/>
    <cellStyle name="Normal 2 2" xfId="4"/>
    <cellStyle name="Normal 5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89086</xdr:colOff>
      <xdr:row>0</xdr:row>
      <xdr:rowOff>74520</xdr:rowOff>
    </xdr:from>
    <xdr:ext cx="1255619" cy="463361"/>
    <xdr:pic>
      <xdr:nvPicPr>
        <xdr:cNvPr id="2" name="Imagen 1" descr="Logotipo de la SecretarÃ­a de Salud 2018-2024.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7" t="30212" r="4063" b="26325"/>
        <a:stretch/>
      </xdr:blipFill>
      <xdr:spPr bwMode="auto">
        <a:xfrm>
          <a:off x="89086" y="74520"/>
          <a:ext cx="1255619" cy="4633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12</xdr:col>
      <xdr:colOff>235324</xdr:colOff>
      <xdr:row>0</xdr:row>
      <xdr:rowOff>157443</xdr:rowOff>
    </xdr:from>
    <xdr:ext cx="1199029" cy="447675"/>
    <xdr:pic>
      <xdr:nvPicPr>
        <xdr:cNvPr id="3" name="Imagen 2" descr="C:\Users\INFRAESTRUCTURA\Desktop\SECRETARIA-DE-SALUD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7724" y="157443"/>
          <a:ext cx="1199029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R36"/>
  <sheetViews>
    <sheetView tabSelected="1" view="pageBreakPreview" zoomScale="85" zoomScaleNormal="100" zoomScaleSheetLayoutView="85" workbookViewId="0">
      <pane ySplit="8" topLeftCell="A9" activePane="bottomLeft" state="frozen"/>
      <selection pane="bottomLeft" activeCell="H19" sqref="H19"/>
    </sheetView>
  </sheetViews>
  <sheetFormatPr baseColWidth="10" defaultRowHeight="15" x14ac:dyDescent="0.25"/>
  <cols>
    <col min="1" max="1" width="4.28515625" style="2" customWidth="1"/>
    <col min="2" max="2" width="10.140625" style="2" customWidth="1"/>
    <col min="3" max="3" width="20.42578125" style="2" customWidth="1"/>
    <col min="4" max="4" width="19.42578125" style="2" customWidth="1"/>
    <col min="5" max="5" width="32.7109375" style="2" customWidth="1"/>
    <col min="6" max="6" width="18.42578125" style="60" customWidth="1"/>
    <col min="7" max="7" width="17.42578125" style="54" customWidth="1"/>
    <col min="8" max="8" width="17.7109375" style="54" customWidth="1"/>
    <col min="9" max="9" width="17.28515625" style="54" customWidth="1"/>
    <col min="10" max="10" width="17" style="54" hidden="1" customWidth="1"/>
    <col min="11" max="11" width="13.42578125" style="54" hidden="1" customWidth="1"/>
    <col min="12" max="12" width="15.85546875" style="54" customWidth="1"/>
    <col min="13" max="13" width="5.7109375" style="54" customWidth="1"/>
    <col min="14" max="14" width="6.5703125" style="54" customWidth="1"/>
    <col min="15" max="15" width="17.85546875" style="46" customWidth="1"/>
    <col min="16" max="16384" width="11.42578125" style="2"/>
  </cols>
  <sheetData>
    <row r="2" spans="1:16372" ht="1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372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372" ht="1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372" ht="8.25" customHeight="1" x14ac:dyDescent="0.25">
      <c r="A5" s="3"/>
      <c r="B5" s="3"/>
      <c r="C5" s="3"/>
      <c r="D5" s="3"/>
      <c r="E5" s="4"/>
      <c r="F5" s="4"/>
      <c r="G5" s="5"/>
      <c r="H5" s="5"/>
      <c r="I5" s="5"/>
      <c r="J5" s="5"/>
      <c r="K5" s="5"/>
      <c r="L5" s="5"/>
      <c r="M5" s="5"/>
      <c r="N5" s="5"/>
      <c r="O5" s="6"/>
    </row>
    <row r="6" spans="1:16372" ht="15.75" customHeight="1" x14ac:dyDescent="0.25">
      <c r="A6" s="7" t="s">
        <v>3</v>
      </c>
      <c r="B6" s="7"/>
      <c r="C6" s="7"/>
      <c r="D6" s="7"/>
      <c r="E6" s="8"/>
      <c r="F6" s="9"/>
      <c r="G6" s="10"/>
      <c r="H6" s="10"/>
      <c r="I6" s="10"/>
      <c r="J6" s="10"/>
      <c r="K6" s="10"/>
      <c r="L6" s="10"/>
      <c r="M6" s="10"/>
      <c r="N6" s="10"/>
      <c r="O6" s="11"/>
    </row>
    <row r="7" spans="1:16372" s="13" customFormat="1" ht="26.25" customHeight="1" x14ac:dyDescent="0.2">
      <c r="A7" s="12" t="s">
        <v>4</v>
      </c>
      <c r="B7" s="12" t="s">
        <v>5</v>
      </c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2"/>
      <c r="O7" s="12" t="s">
        <v>17</v>
      </c>
    </row>
    <row r="8" spans="1:16372" s="13" customFormat="1" ht="25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4" t="s">
        <v>18</v>
      </c>
      <c r="N8" s="14" t="s">
        <v>19</v>
      </c>
      <c r="O8" s="12"/>
    </row>
    <row r="9" spans="1:16372" s="21" customFormat="1" ht="23.25" customHeight="1" x14ac:dyDescent="0.2">
      <c r="A9" s="15">
        <v>1</v>
      </c>
      <c r="B9" s="15" t="s">
        <v>20</v>
      </c>
      <c r="C9" s="15" t="s">
        <v>21</v>
      </c>
      <c r="D9" s="15" t="s">
        <v>21</v>
      </c>
      <c r="E9" s="16" t="s">
        <v>22</v>
      </c>
      <c r="F9" s="15" t="s">
        <v>23</v>
      </c>
      <c r="G9" s="17">
        <v>8000000</v>
      </c>
      <c r="H9" s="17">
        <v>7998990.9000000004</v>
      </c>
      <c r="I9" s="17">
        <f t="shared" ref="I9:I24" si="0">H9</f>
        <v>7998990.9000000004</v>
      </c>
      <c r="J9" s="17">
        <v>3999495.45</v>
      </c>
      <c r="K9" s="17">
        <f t="shared" ref="K9:K15" si="1">H9-I9-J9</f>
        <v>-3999495.45</v>
      </c>
      <c r="L9" s="17">
        <f t="shared" ref="L9:L24" si="2">G9-H9</f>
        <v>1009.0999999996275</v>
      </c>
      <c r="M9" s="18">
        <f t="shared" ref="M9:M24" si="3">I9/H9</f>
        <v>1</v>
      </c>
      <c r="N9" s="18">
        <f t="shared" ref="N9:N24" si="4">I9/H9</f>
        <v>1</v>
      </c>
      <c r="O9" s="19" t="s">
        <v>24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</row>
    <row r="10" spans="1:16372" s="20" customFormat="1" ht="36.75" customHeight="1" x14ac:dyDescent="0.2">
      <c r="A10" s="15">
        <f t="shared" ref="A10:A24" si="5">A9+1</f>
        <v>2</v>
      </c>
      <c r="B10" s="15" t="s">
        <v>25</v>
      </c>
      <c r="C10" s="15" t="s">
        <v>26</v>
      </c>
      <c r="D10" s="15" t="s">
        <v>26</v>
      </c>
      <c r="E10" s="16" t="s">
        <v>27</v>
      </c>
      <c r="F10" s="15" t="s">
        <v>28</v>
      </c>
      <c r="G10" s="17">
        <v>8000000</v>
      </c>
      <c r="H10" s="17">
        <v>7998620.5999999996</v>
      </c>
      <c r="I10" s="17">
        <f t="shared" si="0"/>
        <v>7998620.5999999996</v>
      </c>
      <c r="J10" s="17">
        <v>3999310.3</v>
      </c>
      <c r="K10" s="17">
        <f t="shared" si="1"/>
        <v>-3999310.3</v>
      </c>
      <c r="L10" s="17">
        <f t="shared" si="2"/>
        <v>1379.4000000003725</v>
      </c>
      <c r="M10" s="18">
        <f t="shared" si="3"/>
        <v>1</v>
      </c>
      <c r="N10" s="18">
        <f t="shared" si="4"/>
        <v>1</v>
      </c>
      <c r="O10" s="22"/>
    </row>
    <row r="11" spans="1:16372" s="20" customFormat="1" ht="23.25" x14ac:dyDescent="0.2">
      <c r="A11" s="15">
        <f t="shared" si="5"/>
        <v>3</v>
      </c>
      <c r="B11" s="15" t="s">
        <v>20</v>
      </c>
      <c r="C11" s="15" t="s">
        <v>29</v>
      </c>
      <c r="D11" s="15" t="s">
        <v>29</v>
      </c>
      <c r="E11" s="16" t="s">
        <v>30</v>
      </c>
      <c r="F11" s="15" t="s">
        <v>31</v>
      </c>
      <c r="G11" s="17">
        <v>8000000</v>
      </c>
      <c r="H11" s="23">
        <v>7897910.4000000004</v>
      </c>
      <c r="I11" s="17">
        <f t="shared" si="0"/>
        <v>7897910.4000000004</v>
      </c>
      <c r="J11" s="17">
        <v>3948955.2</v>
      </c>
      <c r="K11" s="17">
        <f t="shared" si="1"/>
        <v>-3948955.2</v>
      </c>
      <c r="L11" s="17">
        <f t="shared" si="2"/>
        <v>102089.59999999963</v>
      </c>
      <c r="M11" s="18">
        <f t="shared" si="3"/>
        <v>1</v>
      </c>
      <c r="N11" s="18">
        <f t="shared" si="4"/>
        <v>1</v>
      </c>
      <c r="O11" s="22"/>
    </row>
    <row r="12" spans="1:16372" s="20" customFormat="1" ht="28.5" customHeight="1" x14ac:dyDescent="0.2">
      <c r="A12" s="15">
        <f t="shared" si="5"/>
        <v>4</v>
      </c>
      <c r="B12" s="15" t="s">
        <v>32</v>
      </c>
      <c r="C12" s="15" t="s">
        <v>26</v>
      </c>
      <c r="D12" s="15" t="s">
        <v>26</v>
      </c>
      <c r="E12" s="16" t="s">
        <v>33</v>
      </c>
      <c r="F12" s="15" t="s">
        <v>34</v>
      </c>
      <c r="G12" s="17">
        <v>8212500</v>
      </c>
      <c r="H12" s="17">
        <v>8208900.2999999998</v>
      </c>
      <c r="I12" s="17">
        <f t="shared" si="0"/>
        <v>8208900.2999999998</v>
      </c>
      <c r="J12" s="17">
        <v>4104450.15</v>
      </c>
      <c r="K12" s="17">
        <f t="shared" si="1"/>
        <v>-4104450.15</v>
      </c>
      <c r="L12" s="17">
        <f t="shared" si="2"/>
        <v>3599.7000000001863</v>
      </c>
      <c r="M12" s="18">
        <f t="shared" si="3"/>
        <v>1</v>
      </c>
      <c r="N12" s="18">
        <f t="shared" si="4"/>
        <v>1</v>
      </c>
      <c r="O12" s="22"/>
    </row>
    <row r="13" spans="1:16372" s="20" customFormat="1" ht="32.25" customHeight="1" x14ac:dyDescent="0.2">
      <c r="A13" s="15">
        <f t="shared" si="5"/>
        <v>5</v>
      </c>
      <c r="B13" s="15" t="s">
        <v>25</v>
      </c>
      <c r="C13" s="15" t="s">
        <v>26</v>
      </c>
      <c r="D13" s="15" t="s">
        <v>26</v>
      </c>
      <c r="E13" s="16" t="s">
        <v>35</v>
      </c>
      <c r="F13" s="15" t="s">
        <v>36</v>
      </c>
      <c r="G13" s="17">
        <v>12046500</v>
      </c>
      <c r="H13" s="17">
        <v>12040900.5</v>
      </c>
      <c r="I13" s="17">
        <f t="shared" si="0"/>
        <v>12040900.5</v>
      </c>
      <c r="J13" s="17">
        <v>6020450.25</v>
      </c>
      <c r="K13" s="17">
        <f t="shared" si="1"/>
        <v>-6020450.25</v>
      </c>
      <c r="L13" s="17">
        <f t="shared" si="2"/>
        <v>5599.5</v>
      </c>
      <c r="M13" s="18">
        <f t="shared" si="3"/>
        <v>1</v>
      </c>
      <c r="N13" s="18">
        <f t="shared" si="4"/>
        <v>1</v>
      </c>
      <c r="O13" s="22"/>
    </row>
    <row r="14" spans="1:16372" s="20" customFormat="1" ht="23.25" x14ac:dyDescent="0.2">
      <c r="A14" s="15">
        <f t="shared" si="5"/>
        <v>6</v>
      </c>
      <c r="B14" s="15" t="s">
        <v>20</v>
      </c>
      <c r="C14" s="15" t="s">
        <v>37</v>
      </c>
      <c r="D14" s="15" t="s">
        <v>37</v>
      </c>
      <c r="E14" s="24" t="s">
        <v>38</v>
      </c>
      <c r="F14" s="15" t="s">
        <v>39</v>
      </c>
      <c r="G14" s="17">
        <v>8000000</v>
      </c>
      <c r="H14" s="17">
        <v>7997930.0999999996</v>
      </c>
      <c r="I14" s="17">
        <f t="shared" si="0"/>
        <v>7997930.0999999996</v>
      </c>
      <c r="J14" s="17">
        <v>3998965.05</v>
      </c>
      <c r="K14" s="17">
        <f t="shared" si="1"/>
        <v>-3998965.05</v>
      </c>
      <c r="L14" s="17">
        <f t="shared" si="2"/>
        <v>2069.9000000003725</v>
      </c>
      <c r="M14" s="18">
        <f t="shared" si="3"/>
        <v>1</v>
      </c>
      <c r="N14" s="18">
        <f t="shared" si="4"/>
        <v>1</v>
      </c>
      <c r="O14" s="22"/>
    </row>
    <row r="15" spans="1:16372" s="20" customFormat="1" ht="25.5" customHeight="1" x14ac:dyDescent="0.2">
      <c r="A15" s="15">
        <f t="shared" si="5"/>
        <v>7</v>
      </c>
      <c r="B15" s="15" t="s">
        <v>40</v>
      </c>
      <c r="C15" s="15" t="s">
        <v>41</v>
      </c>
      <c r="D15" s="15" t="s">
        <v>42</v>
      </c>
      <c r="E15" s="24" t="s">
        <v>43</v>
      </c>
      <c r="F15" s="15" t="s">
        <v>44</v>
      </c>
      <c r="G15" s="17">
        <v>8000000</v>
      </c>
      <c r="H15" s="17">
        <v>7996800.2999999998</v>
      </c>
      <c r="I15" s="17">
        <f t="shared" si="0"/>
        <v>7996800.2999999998</v>
      </c>
      <c r="J15" s="17">
        <v>3998400.15</v>
      </c>
      <c r="K15" s="17">
        <f t="shared" si="1"/>
        <v>-3998400.15</v>
      </c>
      <c r="L15" s="17">
        <f t="shared" si="2"/>
        <v>3199.7000000001863</v>
      </c>
      <c r="M15" s="18">
        <f t="shared" si="3"/>
        <v>1</v>
      </c>
      <c r="N15" s="18">
        <f t="shared" si="4"/>
        <v>1</v>
      </c>
      <c r="O15" s="22"/>
    </row>
    <row r="16" spans="1:16372" s="20" customFormat="1" ht="23.25" x14ac:dyDescent="0.2">
      <c r="A16" s="15">
        <f t="shared" si="5"/>
        <v>8</v>
      </c>
      <c r="B16" s="15" t="s">
        <v>20</v>
      </c>
      <c r="C16" s="15" t="s">
        <v>45</v>
      </c>
      <c r="D16" s="15" t="s">
        <v>45</v>
      </c>
      <c r="E16" s="24" t="s">
        <v>46</v>
      </c>
      <c r="F16" s="15" t="s">
        <v>47</v>
      </c>
      <c r="G16" s="17">
        <v>4500000</v>
      </c>
      <c r="H16" s="17">
        <v>4497182.3499999996</v>
      </c>
      <c r="I16" s="17">
        <f t="shared" si="0"/>
        <v>4497182.3499999996</v>
      </c>
      <c r="J16" s="17">
        <v>0</v>
      </c>
      <c r="K16" s="17">
        <v>0</v>
      </c>
      <c r="L16" s="17">
        <f t="shared" si="2"/>
        <v>2817.6500000003725</v>
      </c>
      <c r="M16" s="18">
        <f t="shared" si="3"/>
        <v>1</v>
      </c>
      <c r="N16" s="18">
        <f t="shared" si="4"/>
        <v>1</v>
      </c>
      <c r="O16" s="22"/>
    </row>
    <row r="17" spans="1:16372" s="20" customFormat="1" ht="23.25" x14ac:dyDescent="0.2">
      <c r="A17" s="15">
        <f t="shared" si="5"/>
        <v>9</v>
      </c>
      <c r="B17" s="15" t="s">
        <v>20</v>
      </c>
      <c r="C17" s="15" t="s">
        <v>45</v>
      </c>
      <c r="D17" s="15" t="s">
        <v>45</v>
      </c>
      <c r="E17" s="24" t="s">
        <v>48</v>
      </c>
      <c r="F17" s="15" t="s">
        <v>49</v>
      </c>
      <c r="G17" s="17">
        <v>4500000</v>
      </c>
      <c r="H17" s="17">
        <v>4495000.01</v>
      </c>
      <c r="I17" s="17">
        <f t="shared" si="0"/>
        <v>4495000.01</v>
      </c>
      <c r="J17" s="17">
        <v>0</v>
      </c>
      <c r="K17" s="17">
        <v>0</v>
      </c>
      <c r="L17" s="17">
        <f t="shared" si="2"/>
        <v>4999.9900000002235</v>
      </c>
      <c r="M17" s="18">
        <f t="shared" si="3"/>
        <v>1</v>
      </c>
      <c r="N17" s="18">
        <f t="shared" si="4"/>
        <v>1</v>
      </c>
      <c r="O17" s="22"/>
    </row>
    <row r="18" spans="1:16372" s="20" customFormat="1" ht="35.25" customHeight="1" x14ac:dyDescent="0.2">
      <c r="A18" s="15">
        <f t="shared" si="5"/>
        <v>10</v>
      </c>
      <c r="B18" s="15" t="s">
        <v>40</v>
      </c>
      <c r="C18" s="15" t="s">
        <v>50</v>
      </c>
      <c r="D18" s="15" t="s">
        <v>50</v>
      </c>
      <c r="E18" s="24" t="s">
        <v>51</v>
      </c>
      <c r="F18" s="15" t="s">
        <v>52</v>
      </c>
      <c r="G18" s="17">
        <v>8000000</v>
      </c>
      <c r="H18" s="17">
        <v>7997900.5999999996</v>
      </c>
      <c r="I18" s="17">
        <f t="shared" si="0"/>
        <v>7997900.5999999996</v>
      </c>
      <c r="J18" s="17">
        <f>H18-I18</f>
        <v>0</v>
      </c>
      <c r="K18" s="17">
        <f t="shared" ref="K18:K24" si="6">H18-I18-J18</f>
        <v>0</v>
      </c>
      <c r="L18" s="17">
        <f t="shared" si="2"/>
        <v>2099.4000000003725</v>
      </c>
      <c r="M18" s="18">
        <f t="shared" si="3"/>
        <v>1</v>
      </c>
      <c r="N18" s="18">
        <f t="shared" si="4"/>
        <v>1</v>
      </c>
      <c r="O18" s="22"/>
    </row>
    <row r="19" spans="1:16372" s="20" customFormat="1" ht="23.25" x14ac:dyDescent="0.2">
      <c r="A19" s="15">
        <f t="shared" si="5"/>
        <v>11</v>
      </c>
      <c r="B19" s="15" t="s">
        <v>53</v>
      </c>
      <c r="C19" s="15" t="s">
        <v>54</v>
      </c>
      <c r="D19" s="15" t="s">
        <v>29</v>
      </c>
      <c r="E19" s="16" t="s">
        <v>55</v>
      </c>
      <c r="F19" s="15" t="s">
        <v>56</v>
      </c>
      <c r="G19" s="17">
        <v>255360</v>
      </c>
      <c r="H19" s="17">
        <v>254120.9</v>
      </c>
      <c r="I19" s="17">
        <f t="shared" si="0"/>
        <v>254120.9</v>
      </c>
      <c r="J19" s="17">
        <v>127060.45</v>
      </c>
      <c r="K19" s="17">
        <f t="shared" si="6"/>
        <v>-127060.45</v>
      </c>
      <c r="L19" s="17">
        <f t="shared" si="2"/>
        <v>1239.1000000000058</v>
      </c>
      <c r="M19" s="18">
        <f t="shared" si="3"/>
        <v>1</v>
      </c>
      <c r="N19" s="18">
        <f t="shared" si="4"/>
        <v>1</v>
      </c>
      <c r="O19" s="22"/>
    </row>
    <row r="20" spans="1:16372" s="20" customFormat="1" ht="21.75" customHeight="1" x14ac:dyDescent="0.2">
      <c r="A20" s="15">
        <f t="shared" si="5"/>
        <v>12</v>
      </c>
      <c r="B20" s="15" t="s">
        <v>53</v>
      </c>
      <c r="C20" s="15" t="s">
        <v>57</v>
      </c>
      <c r="D20" s="15" t="s">
        <v>57</v>
      </c>
      <c r="E20" s="16" t="s">
        <v>58</v>
      </c>
      <c r="F20" s="15" t="s">
        <v>59</v>
      </c>
      <c r="G20" s="17">
        <v>759360</v>
      </c>
      <c r="H20" s="17">
        <v>756980.8</v>
      </c>
      <c r="I20" s="17">
        <f t="shared" si="0"/>
        <v>756980.8</v>
      </c>
      <c r="J20" s="17">
        <v>378490.4</v>
      </c>
      <c r="K20" s="17">
        <f t="shared" si="6"/>
        <v>-378490.4</v>
      </c>
      <c r="L20" s="17">
        <f t="shared" si="2"/>
        <v>2379.1999999999534</v>
      </c>
      <c r="M20" s="18">
        <f t="shared" si="3"/>
        <v>1</v>
      </c>
      <c r="N20" s="18">
        <f t="shared" si="4"/>
        <v>1</v>
      </c>
      <c r="O20" s="22"/>
    </row>
    <row r="21" spans="1:16372" s="20" customFormat="1" ht="21.75" customHeight="1" x14ac:dyDescent="0.2">
      <c r="A21" s="15">
        <f t="shared" si="5"/>
        <v>13</v>
      </c>
      <c r="B21" s="15" t="s">
        <v>20</v>
      </c>
      <c r="C21" s="15" t="s">
        <v>60</v>
      </c>
      <c r="D21" s="15" t="s">
        <v>60</v>
      </c>
      <c r="E21" s="16" t="s">
        <v>61</v>
      </c>
      <c r="F21" s="15" t="s">
        <v>62</v>
      </c>
      <c r="G21" s="17">
        <v>8000000</v>
      </c>
      <c r="H21" s="17">
        <v>7998920.9000000004</v>
      </c>
      <c r="I21" s="17">
        <f t="shared" si="0"/>
        <v>7998920.9000000004</v>
      </c>
      <c r="J21" s="17">
        <v>3999460.45</v>
      </c>
      <c r="K21" s="17">
        <f t="shared" si="6"/>
        <v>-3999460.45</v>
      </c>
      <c r="L21" s="17">
        <f t="shared" si="2"/>
        <v>1079.0999999996275</v>
      </c>
      <c r="M21" s="18">
        <f t="shared" si="3"/>
        <v>1</v>
      </c>
      <c r="N21" s="18">
        <f t="shared" si="4"/>
        <v>1</v>
      </c>
      <c r="O21" s="22"/>
    </row>
    <row r="22" spans="1:16372" s="20" customFormat="1" ht="21.75" customHeight="1" x14ac:dyDescent="0.2">
      <c r="A22" s="15">
        <f t="shared" si="5"/>
        <v>14</v>
      </c>
      <c r="B22" s="15" t="s">
        <v>20</v>
      </c>
      <c r="C22" s="15" t="s">
        <v>26</v>
      </c>
      <c r="D22" s="15" t="s">
        <v>26</v>
      </c>
      <c r="E22" s="16" t="s">
        <v>63</v>
      </c>
      <c r="F22" s="15" t="s">
        <v>64</v>
      </c>
      <c r="G22" s="17">
        <v>8000000</v>
      </c>
      <c r="H22" s="17">
        <v>7996870.2000000002</v>
      </c>
      <c r="I22" s="17">
        <f t="shared" si="0"/>
        <v>7996870.2000000002</v>
      </c>
      <c r="J22" s="17">
        <v>3998435.1</v>
      </c>
      <c r="K22" s="17">
        <f t="shared" si="6"/>
        <v>-3998435.1</v>
      </c>
      <c r="L22" s="17">
        <f t="shared" si="2"/>
        <v>3129.7999999998137</v>
      </c>
      <c r="M22" s="18">
        <f t="shared" si="3"/>
        <v>1</v>
      </c>
      <c r="N22" s="18">
        <f t="shared" si="4"/>
        <v>1</v>
      </c>
      <c r="O22" s="22"/>
    </row>
    <row r="23" spans="1:16372" s="20" customFormat="1" ht="21.75" customHeight="1" x14ac:dyDescent="0.2">
      <c r="A23" s="15">
        <f t="shared" si="5"/>
        <v>15</v>
      </c>
      <c r="B23" s="15" t="s">
        <v>20</v>
      </c>
      <c r="C23" s="15" t="s">
        <v>41</v>
      </c>
      <c r="D23" s="15" t="s">
        <v>42</v>
      </c>
      <c r="E23" s="16" t="s">
        <v>65</v>
      </c>
      <c r="F23" s="15" t="s">
        <v>66</v>
      </c>
      <c r="G23" s="17">
        <v>8000000</v>
      </c>
      <c r="H23" s="17">
        <v>7996780.0999999996</v>
      </c>
      <c r="I23" s="17">
        <f t="shared" si="0"/>
        <v>7996780.0999999996</v>
      </c>
      <c r="J23" s="17">
        <v>3998390.05</v>
      </c>
      <c r="K23" s="17">
        <f t="shared" si="6"/>
        <v>-3998390.05</v>
      </c>
      <c r="L23" s="17">
        <f t="shared" si="2"/>
        <v>3219.9000000003725</v>
      </c>
      <c r="M23" s="18">
        <f t="shared" si="3"/>
        <v>1</v>
      </c>
      <c r="N23" s="18">
        <f t="shared" si="4"/>
        <v>1</v>
      </c>
      <c r="O23" s="22"/>
    </row>
    <row r="24" spans="1:16372" s="20" customFormat="1" ht="21.75" customHeight="1" x14ac:dyDescent="0.2">
      <c r="A24" s="15">
        <f t="shared" si="5"/>
        <v>16</v>
      </c>
      <c r="B24" s="15" t="s">
        <v>20</v>
      </c>
      <c r="C24" s="15" t="s">
        <v>50</v>
      </c>
      <c r="D24" s="15" t="s">
        <v>50</v>
      </c>
      <c r="E24" s="16" t="s">
        <v>67</v>
      </c>
      <c r="F24" s="15" t="s">
        <v>68</v>
      </c>
      <c r="G24" s="17">
        <v>8000000</v>
      </c>
      <c r="H24" s="17">
        <v>7998890.7999999998</v>
      </c>
      <c r="I24" s="17">
        <f t="shared" si="0"/>
        <v>7998890.7999999998</v>
      </c>
      <c r="J24" s="17">
        <v>3999445.4</v>
      </c>
      <c r="K24" s="17">
        <f t="shared" si="6"/>
        <v>-3999445.4</v>
      </c>
      <c r="L24" s="17">
        <f t="shared" si="2"/>
        <v>1109.2000000001863</v>
      </c>
      <c r="M24" s="18">
        <f t="shared" si="3"/>
        <v>1</v>
      </c>
      <c r="N24" s="18">
        <f t="shared" si="4"/>
        <v>1</v>
      </c>
      <c r="O24" s="25"/>
    </row>
    <row r="25" spans="1:16372" s="20" customFormat="1" ht="7.5" customHeight="1" thickBot="1" x14ac:dyDescent="0.25">
      <c r="A25" s="15"/>
      <c r="B25" s="26"/>
      <c r="C25" s="26"/>
      <c r="D25" s="26"/>
      <c r="E25" s="27"/>
      <c r="F25" s="28"/>
      <c r="G25" s="29"/>
      <c r="H25" s="29"/>
      <c r="I25" s="29"/>
      <c r="J25" s="29"/>
      <c r="K25" s="29"/>
      <c r="L25" s="29"/>
      <c r="M25" s="29"/>
      <c r="N25" s="29"/>
      <c r="O25" s="30"/>
    </row>
    <row r="26" spans="1:16372" s="20" customFormat="1" ht="24" customHeight="1" thickBot="1" x14ac:dyDescent="0.25">
      <c r="A26" s="31"/>
      <c r="B26" s="31"/>
      <c r="C26" s="31"/>
      <c r="D26" s="31"/>
      <c r="E26" s="32" t="s">
        <v>69</v>
      </c>
      <c r="F26" s="33"/>
      <c r="G26" s="34">
        <f t="shared" ref="G26:L26" si="7">SUM(G9:G24)</f>
        <v>110273720</v>
      </c>
      <c r="H26" s="34">
        <f t="shared" si="7"/>
        <v>110132699.76000001</v>
      </c>
      <c r="I26" s="34">
        <f t="shared" si="7"/>
        <v>110132699.76000001</v>
      </c>
      <c r="J26" s="34">
        <f t="shared" si="7"/>
        <v>46571308.399999999</v>
      </c>
      <c r="K26" s="34">
        <f t="shared" si="7"/>
        <v>-46571308.399999999</v>
      </c>
      <c r="L26" s="34">
        <f t="shared" si="7"/>
        <v>141020.2400000013</v>
      </c>
      <c r="M26" s="34"/>
      <c r="N26" s="34"/>
      <c r="O26" s="34" t="s">
        <v>70</v>
      </c>
    </row>
    <row r="27" spans="1:16372" s="38" customFormat="1" ht="12.75" customHeight="1" x14ac:dyDescent="0.2">
      <c r="A27" s="35" t="s">
        <v>70</v>
      </c>
      <c r="B27" s="35"/>
      <c r="C27" s="35"/>
      <c r="D27" s="35"/>
      <c r="E27" s="35"/>
      <c r="F27" s="35"/>
      <c r="G27" s="35"/>
      <c r="H27" s="36"/>
      <c r="I27" s="36"/>
      <c r="J27" s="36"/>
      <c r="K27" s="36"/>
      <c r="L27" s="36"/>
      <c r="M27" s="36"/>
      <c r="N27" s="36"/>
      <c r="O27" s="37"/>
    </row>
    <row r="28" spans="1:16372" s="46" customFormat="1" x14ac:dyDescent="0.25">
      <c r="A28" s="2"/>
      <c r="B28" s="2"/>
      <c r="C28" s="2"/>
      <c r="D28" s="2"/>
      <c r="E28" s="39"/>
      <c r="F28" s="40"/>
      <c r="G28" s="41" t="s">
        <v>71</v>
      </c>
      <c r="H28" s="41" t="s">
        <v>72</v>
      </c>
      <c r="I28" s="42" t="s">
        <v>73</v>
      </c>
      <c r="J28" s="43" t="s">
        <v>74</v>
      </c>
      <c r="K28" s="44" t="s">
        <v>70</v>
      </c>
      <c r="L28" s="39"/>
      <c r="M28" s="39"/>
      <c r="N28" s="39"/>
      <c r="O28" s="4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</row>
    <row r="29" spans="1:16372" s="46" customFormat="1" ht="10.5" customHeight="1" x14ac:dyDescent="0.25">
      <c r="A29" s="2"/>
      <c r="B29" s="2"/>
      <c r="C29" s="2"/>
      <c r="D29" s="2"/>
      <c r="E29" s="47"/>
      <c r="F29" s="48" t="s">
        <v>75</v>
      </c>
      <c r="G29" s="49">
        <v>20259000</v>
      </c>
      <c r="H29" s="49">
        <v>20249800.800000001</v>
      </c>
      <c r="I29" s="49">
        <v>20249800.800000001</v>
      </c>
      <c r="J29" s="49">
        <f>G29-I29</f>
        <v>9199.1999999992549</v>
      </c>
      <c r="K29" s="50" t="s">
        <v>70</v>
      </c>
      <c r="L29" s="47"/>
      <c r="M29" s="47"/>
      <c r="N29" s="47"/>
      <c r="O29" s="4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</row>
    <row r="30" spans="1:16372" s="46" customFormat="1" x14ac:dyDescent="0.25">
      <c r="A30" s="2"/>
      <c r="B30" s="2"/>
      <c r="C30" s="2"/>
      <c r="D30" s="2"/>
      <c r="E30" s="2"/>
      <c r="F30" s="48" t="s">
        <v>76</v>
      </c>
      <c r="G30" s="49">
        <v>80000000</v>
      </c>
      <c r="H30" s="51">
        <v>79879614.900000006</v>
      </c>
      <c r="I30" s="51">
        <v>79879614.900000006</v>
      </c>
      <c r="J30" s="49">
        <f>G30-I30</f>
        <v>120385.09999999404</v>
      </c>
      <c r="K30" s="50" t="s">
        <v>70</v>
      </c>
      <c r="L30" s="52"/>
      <c r="M30" s="53"/>
      <c r="N30" s="53"/>
      <c r="O30" s="5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</row>
    <row r="31" spans="1:16372" s="46" customFormat="1" x14ac:dyDescent="0.25">
      <c r="A31" s="2"/>
      <c r="B31" s="2"/>
      <c r="C31" s="2"/>
      <c r="D31" s="2"/>
      <c r="E31" s="2"/>
      <c r="F31" s="48" t="s">
        <v>77</v>
      </c>
      <c r="G31" s="49">
        <v>10014720</v>
      </c>
      <c r="H31" s="51">
        <v>10003284.060000001</v>
      </c>
      <c r="I31" s="51">
        <v>10003284.060000001</v>
      </c>
      <c r="J31" s="49">
        <f>G31-I31</f>
        <v>11435.939999999478</v>
      </c>
      <c r="K31" s="50" t="s">
        <v>70</v>
      </c>
      <c r="L31" s="52"/>
      <c r="M31" s="53"/>
      <c r="N31" s="53"/>
      <c r="O31" s="5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</row>
    <row r="32" spans="1:16372" s="46" customFormat="1" x14ac:dyDescent="0.25">
      <c r="A32" s="2"/>
      <c r="B32" s="2"/>
      <c r="C32" s="2"/>
      <c r="D32" s="2"/>
      <c r="E32" s="45"/>
      <c r="F32" s="48" t="s">
        <v>78</v>
      </c>
      <c r="G32" s="55">
        <f>G29+G30+G31</f>
        <v>110273720</v>
      </c>
      <c r="H32" s="55">
        <f>H29+H30+H31</f>
        <v>110132699.76000001</v>
      </c>
      <c r="I32" s="55">
        <f>I29+I30+I31</f>
        <v>110132699.76000001</v>
      </c>
      <c r="J32" s="55">
        <f>J29+J30+J31</f>
        <v>141020.23999999277</v>
      </c>
      <c r="K32" s="56" t="s">
        <v>70</v>
      </c>
      <c r="L32" s="57"/>
      <c r="M32" s="39"/>
      <c r="N32" s="39"/>
      <c r="O32" s="5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</row>
    <row r="33" spans="1:16372" s="46" customFormat="1" x14ac:dyDescent="0.25">
      <c r="A33" s="2"/>
      <c r="B33" s="2"/>
      <c r="C33" s="2"/>
      <c r="D33" s="2"/>
      <c r="E33" s="47"/>
      <c r="F33" s="47"/>
      <c r="G33" s="58"/>
      <c r="H33" s="58"/>
      <c r="I33" s="58"/>
      <c r="J33" s="58"/>
      <c r="K33" s="58"/>
      <c r="L33" s="59"/>
      <c r="M33" s="58"/>
      <c r="N33" s="58"/>
      <c r="O33" s="5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</row>
    <row r="34" spans="1:16372" s="46" customFormat="1" x14ac:dyDescent="0.25">
      <c r="A34" s="2"/>
      <c r="B34" s="2"/>
      <c r="C34" s="2"/>
      <c r="D34" s="2"/>
      <c r="E34" s="2"/>
      <c r="F34" s="60"/>
      <c r="G34" s="54"/>
      <c r="H34" s="54"/>
      <c r="I34" s="54"/>
      <c r="J34" s="54"/>
      <c r="K34" s="54"/>
      <c r="L34" s="54"/>
      <c r="M34" s="54"/>
      <c r="N34" s="5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</row>
    <row r="35" spans="1:16372" s="46" customFormat="1" x14ac:dyDescent="0.25">
      <c r="A35" s="2"/>
      <c r="B35" s="2"/>
      <c r="C35" s="2"/>
      <c r="D35" s="2"/>
      <c r="E35" s="2"/>
      <c r="F35" s="60"/>
      <c r="G35" s="54"/>
      <c r="H35" s="54"/>
      <c r="I35" s="54"/>
      <c r="J35" s="54"/>
      <c r="K35" s="54"/>
      <c r="L35" s="54"/>
      <c r="M35" s="54"/>
      <c r="N35" s="5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</row>
    <row r="36" spans="1:16372" s="46" customFormat="1" x14ac:dyDescent="0.25">
      <c r="A36" s="2"/>
      <c r="B36" s="2"/>
      <c r="C36" s="2"/>
      <c r="D36" s="2"/>
      <c r="E36" s="2"/>
      <c r="F36" s="60"/>
      <c r="G36" s="54"/>
      <c r="H36" s="54"/>
      <c r="I36" s="54"/>
      <c r="J36" s="54"/>
      <c r="K36" s="54"/>
      <c r="L36" s="54"/>
      <c r="M36" s="54"/>
      <c r="N36" s="5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</row>
  </sheetData>
  <mergeCells count="20">
    <mergeCell ref="O7:O8"/>
    <mergeCell ref="O9:O24"/>
    <mergeCell ref="E26:F26"/>
    <mergeCell ref="A27:G27"/>
    <mergeCell ref="H7:H8"/>
    <mergeCell ref="I7:I8"/>
    <mergeCell ref="J7:J8"/>
    <mergeCell ref="K7:K8"/>
    <mergeCell ref="L7:L8"/>
    <mergeCell ref="M7:N7"/>
    <mergeCell ref="A2:O2"/>
    <mergeCell ref="A3:O3"/>
    <mergeCell ref="A4:O4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47244094488188981" right="0.31496062992125984" top="0.35433070866141736" bottom="0.35433070866141736" header="0.31496062992125984" footer="0.31496062992125984"/>
  <pageSetup scale="58" orientation="landscape" r:id="rId1"/>
  <rowBreaks count="1" manualBreakCount="1">
    <brk id="3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PNR 30122019 </vt:lpstr>
      <vt:lpstr>'INFORME PNR 30122019 '!Área_de_impresión</vt:lpstr>
      <vt:lpstr>'INFORME PNR 30122019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2020-03-12T19:40:32Z</dcterms:created>
  <dcterms:modified xsi:type="dcterms:W3CDTF">2020-03-12T19:41:15Z</dcterms:modified>
</cp:coreProperties>
</file>