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Informe U013 311219 Modif ejerc" sheetId="1" r:id="rId1"/>
  </sheets>
  <definedNames>
    <definedName name="_xlnm._FilterDatabase" localSheetId="0" hidden="1">'Informe U013 311219 Modif ejerc'!$A$9:$XER$9</definedName>
    <definedName name="_xlnm.Print_Area" localSheetId="0">'Informe U013 311219 Modif ejerc'!$A$1:$N$92</definedName>
    <definedName name="_xlnm.Print_Titles" localSheetId="0">'Informe U013 311219 Modif ejerc'!$1:$8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G91" i="1"/>
  <c r="M90" i="1"/>
  <c r="K90" i="1"/>
  <c r="J90" i="1"/>
  <c r="I90" i="1"/>
  <c r="M89" i="1"/>
  <c r="K89" i="1"/>
  <c r="I89" i="1"/>
  <c r="J89" i="1" s="1"/>
  <c r="M88" i="1"/>
  <c r="K88" i="1"/>
  <c r="I88" i="1"/>
  <c r="J88" i="1" s="1"/>
  <c r="K87" i="1"/>
  <c r="I87" i="1"/>
  <c r="M87" i="1" s="1"/>
  <c r="M86" i="1"/>
  <c r="K86" i="1"/>
  <c r="J86" i="1"/>
  <c r="I86" i="1"/>
  <c r="M85" i="1"/>
  <c r="K85" i="1"/>
  <c r="I85" i="1"/>
  <c r="M84" i="1"/>
  <c r="K84" i="1"/>
  <c r="I84" i="1"/>
  <c r="M83" i="1"/>
  <c r="K83" i="1"/>
  <c r="I83" i="1"/>
  <c r="M82" i="1"/>
  <c r="K82" i="1"/>
  <c r="I82" i="1"/>
  <c r="M81" i="1"/>
  <c r="K81" i="1"/>
  <c r="I81" i="1"/>
  <c r="M80" i="1"/>
  <c r="K80" i="1"/>
  <c r="I80" i="1"/>
  <c r="M79" i="1"/>
  <c r="K79" i="1"/>
  <c r="I79" i="1"/>
  <c r="M78" i="1"/>
  <c r="K78" i="1"/>
  <c r="I78" i="1"/>
  <c r="M77" i="1"/>
  <c r="K77" i="1"/>
  <c r="I77" i="1"/>
  <c r="M76" i="1"/>
  <c r="K76" i="1"/>
  <c r="I76" i="1"/>
  <c r="M75" i="1"/>
  <c r="K75" i="1"/>
  <c r="I75" i="1"/>
  <c r="M74" i="1"/>
  <c r="K74" i="1"/>
  <c r="I74" i="1"/>
  <c r="M73" i="1"/>
  <c r="K73" i="1"/>
  <c r="I73" i="1"/>
  <c r="M72" i="1"/>
  <c r="K72" i="1"/>
  <c r="I72" i="1"/>
  <c r="M71" i="1"/>
  <c r="K71" i="1"/>
  <c r="I71" i="1"/>
  <c r="M70" i="1"/>
  <c r="K70" i="1"/>
  <c r="I70" i="1"/>
  <c r="M69" i="1"/>
  <c r="K69" i="1"/>
  <c r="I69" i="1"/>
  <c r="M68" i="1"/>
  <c r="K68" i="1"/>
  <c r="I68" i="1"/>
  <c r="M67" i="1"/>
  <c r="K67" i="1"/>
  <c r="I67" i="1"/>
  <c r="J67" i="1" s="1"/>
  <c r="M66" i="1"/>
  <c r="K66" i="1"/>
  <c r="I66" i="1"/>
  <c r="M65" i="1"/>
  <c r="K65" i="1"/>
  <c r="I65" i="1"/>
  <c r="M64" i="1"/>
  <c r="K64" i="1"/>
  <c r="I64" i="1"/>
  <c r="M63" i="1"/>
  <c r="K63" i="1"/>
  <c r="I63" i="1"/>
  <c r="M62" i="1"/>
  <c r="K62" i="1"/>
  <c r="I62" i="1"/>
  <c r="M61" i="1"/>
  <c r="K61" i="1"/>
  <c r="J61" i="1"/>
  <c r="I61" i="1"/>
  <c r="M60" i="1"/>
  <c r="K60" i="1"/>
  <c r="I60" i="1"/>
  <c r="M59" i="1"/>
  <c r="K59" i="1"/>
  <c r="I59" i="1"/>
  <c r="M58" i="1"/>
  <c r="K58" i="1"/>
  <c r="I58" i="1"/>
  <c r="M57" i="1"/>
  <c r="K57" i="1"/>
  <c r="I57" i="1"/>
  <c r="M56" i="1"/>
  <c r="K56" i="1"/>
  <c r="I56" i="1"/>
  <c r="M55" i="1"/>
  <c r="K55" i="1"/>
  <c r="I55" i="1"/>
  <c r="M54" i="1"/>
  <c r="K54" i="1"/>
  <c r="I54" i="1"/>
  <c r="M53" i="1"/>
  <c r="K53" i="1"/>
  <c r="I53" i="1"/>
  <c r="M52" i="1"/>
  <c r="K52" i="1"/>
  <c r="I52" i="1"/>
  <c r="M51" i="1"/>
  <c r="K51" i="1"/>
  <c r="I51" i="1"/>
  <c r="M50" i="1"/>
  <c r="K50" i="1"/>
  <c r="I50" i="1"/>
  <c r="M49" i="1"/>
  <c r="K49" i="1"/>
  <c r="I49" i="1"/>
  <c r="M48" i="1"/>
  <c r="K48" i="1"/>
  <c r="I48" i="1"/>
  <c r="M47" i="1"/>
  <c r="K47" i="1"/>
  <c r="I47" i="1"/>
  <c r="M46" i="1"/>
  <c r="K46" i="1"/>
  <c r="I46" i="1"/>
  <c r="M45" i="1"/>
  <c r="K45" i="1"/>
  <c r="I45" i="1"/>
  <c r="M44" i="1"/>
  <c r="K44" i="1"/>
  <c r="I44" i="1"/>
  <c r="M43" i="1"/>
  <c r="K43" i="1"/>
  <c r="I43" i="1"/>
  <c r="M42" i="1"/>
  <c r="K42" i="1"/>
  <c r="I42" i="1"/>
  <c r="M41" i="1"/>
  <c r="K41" i="1"/>
  <c r="I41" i="1"/>
  <c r="M40" i="1"/>
  <c r="K40" i="1"/>
  <c r="I40" i="1"/>
  <c r="M39" i="1"/>
  <c r="K39" i="1"/>
  <c r="I39" i="1"/>
  <c r="M38" i="1"/>
  <c r="K38" i="1"/>
  <c r="I38" i="1"/>
  <c r="M37" i="1"/>
  <c r="K37" i="1"/>
  <c r="I37" i="1"/>
  <c r="M36" i="1"/>
  <c r="K36" i="1"/>
  <c r="I36" i="1"/>
  <c r="M35" i="1"/>
  <c r="K35" i="1"/>
  <c r="I35" i="1"/>
  <c r="M34" i="1"/>
  <c r="K34" i="1"/>
  <c r="I34" i="1"/>
  <c r="M33" i="1"/>
  <c r="K33" i="1"/>
  <c r="I33" i="1"/>
  <c r="M32" i="1"/>
  <c r="K32" i="1"/>
  <c r="I32" i="1"/>
  <c r="M31" i="1"/>
  <c r="K31" i="1"/>
  <c r="I31" i="1"/>
  <c r="M30" i="1"/>
  <c r="K30" i="1"/>
  <c r="I30" i="1"/>
  <c r="M29" i="1"/>
  <c r="K29" i="1"/>
  <c r="I29" i="1"/>
  <c r="M28" i="1"/>
  <c r="K28" i="1"/>
  <c r="I28" i="1"/>
  <c r="M27" i="1"/>
  <c r="K27" i="1"/>
  <c r="I27" i="1"/>
  <c r="M26" i="1"/>
  <c r="K26" i="1"/>
  <c r="I26" i="1"/>
  <c r="M25" i="1"/>
  <c r="K25" i="1"/>
  <c r="I25" i="1"/>
  <c r="M24" i="1"/>
  <c r="K24" i="1"/>
  <c r="I24" i="1"/>
  <c r="M23" i="1"/>
  <c r="K23" i="1"/>
  <c r="I23" i="1"/>
  <c r="M22" i="1"/>
  <c r="K22" i="1"/>
  <c r="I22" i="1"/>
  <c r="M21" i="1"/>
  <c r="K21" i="1"/>
  <c r="I21" i="1"/>
  <c r="M20" i="1"/>
  <c r="K20" i="1"/>
  <c r="I20" i="1"/>
  <c r="M19" i="1"/>
  <c r="K19" i="1"/>
  <c r="I19" i="1"/>
  <c r="M18" i="1"/>
  <c r="K18" i="1"/>
  <c r="I18" i="1"/>
  <c r="M17" i="1"/>
  <c r="K17" i="1"/>
  <c r="I17" i="1"/>
  <c r="M16" i="1"/>
  <c r="K16" i="1"/>
  <c r="I16" i="1"/>
  <c r="M15" i="1"/>
  <c r="K15" i="1"/>
  <c r="I15" i="1"/>
  <c r="M14" i="1"/>
  <c r="K14" i="1"/>
  <c r="I14" i="1"/>
  <c r="M13" i="1"/>
  <c r="K13" i="1"/>
  <c r="I13" i="1"/>
  <c r="M12" i="1"/>
  <c r="K12" i="1"/>
  <c r="I12" i="1"/>
  <c r="M11" i="1"/>
  <c r="K11" i="1"/>
  <c r="I11" i="1"/>
  <c r="M10" i="1"/>
  <c r="K10" i="1"/>
  <c r="I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M9" i="1"/>
  <c r="K9" i="1"/>
  <c r="K91" i="1" s="1"/>
  <c r="I9" i="1"/>
  <c r="I91" i="1" s="1"/>
  <c r="J91" i="1" l="1"/>
  <c r="J87" i="1"/>
</calcChain>
</file>

<file path=xl/sharedStrings.xml><?xml version="1.0" encoding="utf-8"?>
<sst xmlns="http://schemas.openxmlformats.org/spreadsheetml/2006/main" count="433" uniqueCount="286">
  <si>
    <t xml:space="preserve">INSTITUTO DE SALUD DEL ESTADO DE CHIAPAS </t>
  </si>
  <si>
    <t xml:space="preserve">DIRECCION DE INFRAESTRUCTURA EN SALUD </t>
  </si>
  <si>
    <t>CONSERVACIÓN Y MANTENIMIENTO DE UNIDADES MÉDICAS (U013 2019)</t>
  </si>
  <si>
    <t>FECHA: 31 DE DICIEMBRE DE 2019</t>
  </si>
  <si>
    <t>No.</t>
  </si>
  <si>
    <t>TIPO DE UNIDAD</t>
  </si>
  <si>
    <t>MUNICIPIO</t>
  </si>
  <si>
    <t>LOCALIDAD</t>
  </si>
  <si>
    <t>CONTRATISTA</t>
  </si>
  <si>
    <t>NO. DE CONTRATO</t>
  </si>
  <si>
    <t>MONTO AUTORIZADO/MODIFICADO</t>
  </si>
  <si>
    <t>MONTO CONTRATADO</t>
  </si>
  <si>
    <t>EJERCIDO</t>
  </si>
  <si>
    <t>PASIVOS</t>
  </si>
  <si>
    <t>SALDOS/ECONOMIAS</t>
  </si>
  <si>
    <t>AVANCE</t>
  </si>
  <si>
    <t>OBSERVACIONES</t>
  </si>
  <si>
    <t>FIS</t>
  </si>
  <si>
    <t>FINANC.</t>
  </si>
  <si>
    <t>H.B.C.</t>
  </si>
  <si>
    <t>CHIAPA DE CORZO</t>
  </si>
  <si>
    <t>LAROZA INGENIEROS CIVILES, S.A. DE C.V.</t>
  </si>
  <si>
    <t>ISA-DIS-AD-105-2019</t>
  </si>
  <si>
    <t>EL SALDO DE LA ECONOMIA ESTA EN PRCESO DE REINTEGRO A LA TESORERÍA DE LA FEDERACIÓN</t>
  </si>
  <si>
    <t>OCOSINGO</t>
  </si>
  <si>
    <t>SANTO DOMINGO</t>
  </si>
  <si>
    <t>ARQUITECTURA Y ARQUITECTOS GRUPO CONSTRUCTOR, S.A. DE C.V.</t>
  </si>
  <si>
    <t>ISA-DIS-AD-106-2019</t>
  </si>
  <si>
    <t>OXCHUC</t>
  </si>
  <si>
    <t>DIR CONSTRUCCIONES Y SERVICIOS, S.A. DE C.V.</t>
  </si>
  <si>
    <t>ISA-DIS-AD-107-2019</t>
  </si>
  <si>
    <t>LAS ROSAS</t>
  </si>
  <si>
    <t>GRUPO DE ARQUITECTOS PRO-VAL, S.A. DE C.V.</t>
  </si>
  <si>
    <t>ISA-DIS-AD-108-2019</t>
  </si>
  <si>
    <t>C.S.</t>
  </si>
  <si>
    <t>CHAMULA</t>
  </si>
  <si>
    <t>LAS MINAS</t>
  </si>
  <si>
    <t>CONSTRUCCIONES, ESTUDIOS Y SUPERVISIONES, S.A. DE C.V.</t>
  </si>
  <si>
    <t>ISA-DIS-AD-109-2019</t>
  </si>
  <si>
    <t>PAJALTON ALTO</t>
  </si>
  <si>
    <t>GRUPO SHITAKE, S.A. DE C.V.</t>
  </si>
  <si>
    <t>ISA-DIS-AD-110-2019</t>
  </si>
  <si>
    <t>CHENALHÓ</t>
  </si>
  <si>
    <t>TZAJALCHEN</t>
  </si>
  <si>
    <t>ING. EDUARDO JUAN ELOY DIAZ NAVARRO</t>
  </si>
  <si>
    <t>ISA-DIS-AD-111-2019</t>
  </si>
  <si>
    <t>MAJOMUT</t>
  </si>
  <si>
    <t>ARQ. GUILLERMO CANCINO GUZMAN</t>
  </si>
  <si>
    <t>ISA-DIS-AD-112-2019</t>
  </si>
  <si>
    <t>CESSA</t>
  </si>
  <si>
    <t>SABANILLA</t>
  </si>
  <si>
    <t>VR D´CANDOX CONSTRUCCIONES, S.A. DE C.V.</t>
  </si>
  <si>
    <t>ISA-DIS-AD-113-2019</t>
  </si>
  <si>
    <t>CACAHOATÁN</t>
  </si>
  <si>
    <t>MARIA DE LOURDES MOGUEL GRAJALES</t>
  </si>
  <si>
    <t>ISA-DIS-AD-114-2019</t>
  </si>
  <si>
    <t>CHICOMUSELO</t>
  </si>
  <si>
    <t>COMPAÑÍA ARRECON CALCOR, S.A. DE C.V.</t>
  </si>
  <si>
    <t>ISA-DIS-AD-115-2019</t>
  </si>
  <si>
    <t>CHALCHIHUITÁN</t>
  </si>
  <si>
    <t>BALUNACO</t>
  </si>
  <si>
    <t>JRS INGENIERÍA INTEGRAL Y CONSULTORÍA, S.A. DE C.V.</t>
  </si>
  <si>
    <t>ISA-DIS-AD-116-2019</t>
  </si>
  <si>
    <t>TZUNUNIL</t>
  </si>
  <si>
    <t>GRUPO IASES, S.A. DE C.V.</t>
  </si>
  <si>
    <t>ISA-DIS-AD-117-2019</t>
  </si>
  <si>
    <t>JIQUIPILAS</t>
  </si>
  <si>
    <t>BENITO JUAREZ</t>
  </si>
  <si>
    <t>DAGOBERTO MONTERO PEREZ</t>
  </si>
  <si>
    <t>ISA-DIS-AD-72-2019</t>
  </si>
  <si>
    <t>UNION AGRARISTA</t>
  </si>
  <si>
    <t>MIGUEL ALEJO  PIMENTEL GUILLEN</t>
  </si>
  <si>
    <t>ISA-DIS-AD-73-2019</t>
  </si>
  <si>
    <t>VICENTE GUERRERO</t>
  </si>
  <si>
    <t>ARQ. MAURICIO ALEXIS RIOS REYES</t>
  </si>
  <si>
    <t>ISA-DIS-AD-74-2019</t>
  </si>
  <si>
    <t>CRISTÓBAL COLÓN</t>
  </si>
  <si>
    <t>GRUPO CONSTRUCTOR MCE, S.A. DE C.V.</t>
  </si>
  <si>
    <t>ISA-DIS-AD-75-2019</t>
  </si>
  <si>
    <t>FRANCISCO LEÓN</t>
  </si>
  <si>
    <t>RIVERA EL VIEJO CARMEN</t>
  </si>
  <si>
    <t>DESARROLLO DE INGENIERÍA PARA PLANTAS INDUSTRIALES, S.A. DE C.V.</t>
  </si>
  <si>
    <t>ISA-DIS-AD-76-2019</t>
  </si>
  <si>
    <t>CHILÓN</t>
  </si>
  <si>
    <t>FILADELFIA</t>
  </si>
  <si>
    <t>URBANIZADORA ZOCOTUMBAK, S.A. DE C.V.</t>
  </si>
  <si>
    <t>ISA-DIS-AD-77-2019</t>
  </si>
  <si>
    <t>SALTO DE AGUA</t>
  </si>
  <si>
    <t>EL PROGRESO</t>
  </si>
  <si>
    <t>SERVICIOS Y MATERIALES DEL SUR, S.A. DE C.V.</t>
  </si>
  <si>
    <t>ISA-DIS-AD-78-2019</t>
  </si>
  <si>
    <t>MARQUÉS DE COMILLAS</t>
  </si>
  <si>
    <t>AMERICA LIBRE</t>
  </si>
  <si>
    <t>ING. ROGERIO CAMACHO AREVALO</t>
  </si>
  <si>
    <t>ISA-DIS-AD-79-2019</t>
  </si>
  <si>
    <t>HUITIUPÁN</t>
  </si>
  <si>
    <t>RAMOS CUBILETE</t>
  </si>
  <si>
    <t>GRUPO CONSTRUCTOR Y DISEÑO DE MÉXICO CONALV, S.A. DE C.V.</t>
  </si>
  <si>
    <t>ISA-DIS-AD-80-2019</t>
  </si>
  <si>
    <t>SIMOJOVEL</t>
  </si>
  <si>
    <t>LA PIMIENTA</t>
  </si>
  <si>
    <t>VALERIA CONSTRUCCIONES, MANTENIMIENTO Y SERVICIOS, S.A. DE C.V.</t>
  </si>
  <si>
    <t>ISA-DIS-AD-81-2019</t>
  </si>
  <si>
    <t>TONALÁ</t>
  </si>
  <si>
    <t>PAREDÓN</t>
  </si>
  <si>
    <t>COMPAÑÍA DE SERVICIOS MIRAMAR, S.A. DE C.V.</t>
  </si>
  <si>
    <t>ISA-DIS-AD-82-2019</t>
  </si>
  <si>
    <t>CATISHTIC</t>
  </si>
  <si>
    <t>ARQ. LUIS GERARDO AGUILAR BALLINAS</t>
  </si>
  <si>
    <t>ISA-DIS-AD-83-2019</t>
  </si>
  <si>
    <t>SAN JUAN CANCUC</t>
  </si>
  <si>
    <t>BAPUZ</t>
  </si>
  <si>
    <t>GEOMART CONSTRUCTORA E INMOBILIARIA, S.A. DE C.V.</t>
  </si>
  <si>
    <t>ISA-DIS-AD-84-2019</t>
  </si>
  <si>
    <t>CRUSILJA</t>
  </si>
  <si>
    <t>CONSTRUCTORA TRUFA, S.A. DE C.V.</t>
  </si>
  <si>
    <t>ISA-DIS-AD-85-2019</t>
  </si>
  <si>
    <t>YIBELJOJ</t>
  </si>
  <si>
    <t>CONSTRUCCIONES ROHERSA, S.A. DE C.V.</t>
  </si>
  <si>
    <t>ISA-DIS-AD-86-2019</t>
  </si>
  <si>
    <t>CHIXILTON</t>
  </si>
  <si>
    <t>NEIN MONTERO MOLINA</t>
  </si>
  <si>
    <t>ISA-DIS-AD-87-2019</t>
  </si>
  <si>
    <t>CAMPO BOLONTINA</t>
  </si>
  <si>
    <t>ARQ. JOSÉ MANUEL CRUZ MOTA</t>
  </si>
  <si>
    <t>ISA-DIS-AD-88-2019</t>
  </si>
  <si>
    <t>MAPIL</t>
  </si>
  <si>
    <t>ARQ. ARTEMIO DE LA ROSA ARREOLA</t>
  </si>
  <si>
    <t>ISA-DIS-AD-89-2019</t>
  </si>
  <si>
    <t>SITALÁ</t>
  </si>
  <si>
    <t>SANTA ISABEL</t>
  </si>
  <si>
    <t>ING. FRANCISCO JAVIER JIMENEZ GARCÍA</t>
  </si>
  <si>
    <t>ISA-DIS-AD-90-2019</t>
  </si>
  <si>
    <t>LA UNIÓN</t>
  </si>
  <si>
    <t>ING. LUIS ARMANDO MENDOZA OVANDO</t>
  </si>
  <si>
    <t>ISA-DIS-AD-91-2019</t>
  </si>
  <si>
    <t>SAN JUAN ROMULO CALZADA</t>
  </si>
  <si>
    <t>PEDRO ANTONIO GARCÍA BALLINAS</t>
  </si>
  <si>
    <t>ISA-DIS-AD-92-2019</t>
  </si>
  <si>
    <t>YAXALA</t>
  </si>
  <si>
    <t>ARQUISUR INFRAESTRUCTURA URBANA, S.A. DE C.V.</t>
  </si>
  <si>
    <t>ISA-DIS-AD-93-2019</t>
  </si>
  <si>
    <t>NUEVO MUNDO</t>
  </si>
  <si>
    <t>TÉCNICOS CONSTRUCTORES DE CHIAPAS, S.A. DE C.V.</t>
  </si>
  <si>
    <t>ISA-DIS-AD-94-2019</t>
  </si>
  <si>
    <t>PALENQUE</t>
  </si>
  <si>
    <t>PROFESOR ROBERTO BARRIOS</t>
  </si>
  <si>
    <t>BOLOM SERVICIOS DE INGENIERÍA, S.A. DE C.V.</t>
  </si>
  <si>
    <t>ISA-DIS-AD-95-2019</t>
  </si>
  <si>
    <t>PANTEPEC</t>
  </si>
  <si>
    <t>CONSTRUCCIONES Y URBANIZACIONES MARELY, S.A. DE C.V.</t>
  </si>
  <si>
    <t>ISA-DIS-AD-96-2019</t>
  </si>
  <si>
    <t>TZULUWITZ</t>
  </si>
  <si>
    <t>GRUPO ORANPA, S.A. DE C.V.</t>
  </si>
  <si>
    <t>ISA-DIS-AD-97-2019</t>
  </si>
  <si>
    <t>TZANEMBOLOM</t>
  </si>
  <si>
    <t>ETZNA CONSTRUCTORES, S.A. DE C.V.</t>
  </si>
  <si>
    <t>ISA-DIS-AD-98-2019</t>
  </si>
  <si>
    <t>JOLXIC</t>
  </si>
  <si>
    <t>TC IMPULSORA DE OBRAS CIVILES, S.A. DE C.V.</t>
  </si>
  <si>
    <t>ISA-DIS-AD-99-2019</t>
  </si>
  <si>
    <t>LARRÁINZAR</t>
  </si>
  <si>
    <t>MUCTAHUITZ</t>
  </si>
  <si>
    <t>GRUPO ECA CONSULTORES Y ASESORES, S.A. DE C.V.</t>
  </si>
  <si>
    <t>ISA-DIS-AD-100-2019</t>
  </si>
  <si>
    <t>ZINACANTÁN</t>
  </si>
  <si>
    <t>PINAR SALINAS</t>
  </si>
  <si>
    <t>ING. FRANCISCO EDUARDO GALINDO DAHMLOW</t>
  </si>
  <si>
    <t>ISA-DIS-AD-101-2019</t>
  </si>
  <si>
    <t>C.S.H.</t>
  </si>
  <si>
    <t>ESCUINTLA</t>
  </si>
  <si>
    <t>ING. MARCO ANTONIO VELAZQUEZ ESCOBAR</t>
  </si>
  <si>
    <t>ISA-DIS-AD-102-2019</t>
  </si>
  <si>
    <t>CHILON</t>
  </si>
  <si>
    <t>FATIMA DE LOS SANTOS GUTIERREZ OVANDO</t>
  </si>
  <si>
    <t>ISA-DIS-AD-103-2019</t>
  </si>
  <si>
    <t>PIJIJIAPAN</t>
  </si>
  <si>
    <t>GRUPO FOGASA, S.A. DE C.V.</t>
  </si>
  <si>
    <t>ISA-DIS-AD-104-2019</t>
  </si>
  <si>
    <t>NICOLAS RUIZ</t>
  </si>
  <si>
    <t>MK DEL SURESTE, S.A. DE C.V.</t>
  </si>
  <si>
    <t>ISA-DIS-LP-42-2019</t>
  </si>
  <si>
    <t>OCOTEPEC</t>
  </si>
  <si>
    <t xml:space="preserve"> DESARROLLO DE INGENIERIA PARA PLANTAS INDUSTRIALES, S.A. DE C.V.</t>
  </si>
  <si>
    <t>ISA-DIS-LP-43-2019</t>
  </si>
  <si>
    <t>SANTA MARIA</t>
  </si>
  <si>
    <t xml:space="preserve"> MK DEL SURESTE, S.A. DE C.V.</t>
  </si>
  <si>
    <t>ISA-DIS-LP-44-2019</t>
  </si>
  <si>
    <t>TUMBALA</t>
  </si>
  <si>
    <t>ISA-DIS-LP-45-2019</t>
  </si>
  <si>
    <t>JITOTOL</t>
  </si>
  <si>
    <t xml:space="preserve"> GRUPO FOGASA, S.A. DE C.V.</t>
  </si>
  <si>
    <t>ISA-DIS-LP-46-2019</t>
  </si>
  <si>
    <t>HUITIUPAN</t>
  </si>
  <si>
    <t xml:space="preserve"> ABENAMAR RAMOS DE LOS SANTOS</t>
  </si>
  <si>
    <t>ISA-DIS-LP-47-2019</t>
  </si>
  <si>
    <t>JOAQUÍN MIGUEL GUTIERREZ (MARGARITAS)</t>
  </si>
  <si>
    <t>ISA-DIS-LP-48-2019</t>
  </si>
  <si>
    <t>PANTELHÓ</t>
  </si>
  <si>
    <t>PANTELHO</t>
  </si>
  <si>
    <t>ISA-DIS-LP-49-2019</t>
  </si>
  <si>
    <t>SIMOJOVEL DE ALLENDE</t>
  </si>
  <si>
    <t>ISA-DIS-LP-50-2019</t>
  </si>
  <si>
    <t>ANGEL ALBINO CORZO</t>
  </si>
  <si>
    <t>JALTENANGO DE LA PAZ (ANGEL ALBINO CORZO)</t>
  </si>
  <si>
    <t>INES MULTISERVICIOS DE INGENIERIA S.A DE C.V</t>
  </si>
  <si>
    <t>ISA-DIS-AD-51-2019</t>
  </si>
  <si>
    <t>ARRIAGA</t>
  </si>
  <si>
    <t xml:space="preserve"> LUIS FABRICIO CAMACHO ABADIA</t>
  </si>
  <si>
    <t>ISA-DIS-LP-52-2019</t>
  </si>
  <si>
    <t>TAPACHULA</t>
  </si>
  <si>
    <t>TAPACHULA DE CORDOVA Y ORDOÑEZ</t>
  </si>
  <si>
    <t xml:space="preserve"> IMPERCON DE CHIAPAS, S.A. DE C.V.</t>
  </si>
  <si>
    <t>ISA-DIS-LP-53-2019</t>
  </si>
  <si>
    <t>ING. GERARDO PEREZ PEREZ</t>
  </si>
  <si>
    <t>ISA-DIS-AD-136-2019</t>
  </si>
  <si>
    <t>EL TRIUNFO</t>
  </si>
  <si>
    <t xml:space="preserve"> GRUPO CONSTRUCTOR QUETZALES DEL SUR, S.A. DE C.V.</t>
  </si>
  <si>
    <t>ISA-DIS-LP-54-2019</t>
  </si>
  <si>
    <t>MOTOZINTLA</t>
  </si>
  <si>
    <t>VILLA HERMOSA</t>
  </si>
  <si>
    <t>CONSTRUCTORA E INMOBILIARIA URRUTIA, S.A. DE C.V.</t>
  </si>
  <si>
    <t>ISA-DIS-AD-55-2019</t>
  </si>
  <si>
    <t>TENEJAPA</t>
  </si>
  <si>
    <t>CAÑADA GRANDE</t>
  </si>
  <si>
    <t xml:space="preserve"> JOSE CANDELARIO GALLEGOS HERNÁNDEZ</t>
  </si>
  <si>
    <t>ISA-DIS-LP-56-2019</t>
  </si>
  <si>
    <t>CHULNA</t>
  </si>
  <si>
    <t>GRUPO MORGA CONSTRUCCIONES, OBRA CIVIL, EDIFICACIONES, URBANIZACIÓN Y PROYECTOS ARQUITECTONICOS, S.A DE C.V.</t>
  </si>
  <si>
    <t>ISA-DIS-AD-57-2019</t>
  </si>
  <si>
    <t>TZOPILJA</t>
  </si>
  <si>
    <t>ISA-DIS-LP-58-2019</t>
  </si>
  <si>
    <t>TOLBILJA</t>
  </si>
  <si>
    <t xml:space="preserve"> ING. LUIS ARMANDO  MENDOZA OVANDO</t>
  </si>
  <si>
    <t>ISA-DIS-LP-59-2019</t>
  </si>
  <si>
    <t>CHANAL</t>
  </si>
  <si>
    <t>SIBERIA</t>
  </si>
  <si>
    <t xml:space="preserve"> GRUPO SOLIDUS INGENIERÍA INTEGRAL, S.A. DE C.V.</t>
  </si>
  <si>
    <t>ISA-DIS-LP-60-2019</t>
  </si>
  <si>
    <t>SANTIAGO EL PINAR</t>
  </si>
  <si>
    <t xml:space="preserve"> DESARROLLO CORPORATIVO CONTEXTO, S.A. DE C.V.</t>
  </si>
  <si>
    <t>ISA-DIS-LP-61-2019</t>
  </si>
  <si>
    <t>ARQ. RUBEN MEDINA CUNDAPI</t>
  </si>
  <si>
    <t>ISA-DIS-AD-62-2019</t>
  </si>
  <si>
    <t>CHAPULTENANGO</t>
  </si>
  <si>
    <t xml:space="preserve"> GRUPO FERNANDEZ GONZALEZ, S.A. DE C.V.</t>
  </si>
  <si>
    <t>ISA-DIS-LP-63-2019</t>
  </si>
  <si>
    <t xml:space="preserve"> CONSTRUCOTRA GRUPO FERCAN DE TUXTLA, S.A. DE C.V.</t>
  </si>
  <si>
    <t>ISA-DIS-LP-64-2019</t>
  </si>
  <si>
    <t>CERRO JAQUIMA</t>
  </si>
  <si>
    <t xml:space="preserve"> ARQ OSCAR MARTINEZ FELIX</t>
  </si>
  <si>
    <t>ISA-DIS-LP-65-2019</t>
  </si>
  <si>
    <t>TOMAS MUNZER (NUEVA PATRIA)</t>
  </si>
  <si>
    <t xml:space="preserve"> ARQ. JOSE MANUEL CRUZ MOTA</t>
  </si>
  <si>
    <t>ISA-DIS-LP-66-2019</t>
  </si>
  <si>
    <t>VILLA LUZ</t>
  </si>
  <si>
    <t xml:space="preserve"> GRUPO CONSTRUCTOR JIF, S.A. DE C.V.</t>
  </si>
  <si>
    <t>ISA-DIS-LP-67-2019</t>
  </si>
  <si>
    <t>JOSÉ MARÍA MORELOS</t>
  </si>
  <si>
    <t xml:space="preserve"> CUIDA, S.A. DE C.V.</t>
  </si>
  <si>
    <t>ISA-DIS-LP-68-2019</t>
  </si>
  <si>
    <t>HUIXTLA</t>
  </si>
  <si>
    <t>JOSE MARIA MORELOS Y PAVON</t>
  </si>
  <si>
    <t xml:space="preserve"> LUIS FABRICIO CAMACHO AVADIA</t>
  </si>
  <si>
    <t>ISA-DIS-LP-69-2019</t>
  </si>
  <si>
    <t>FRONTERA COMALAPA</t>
  </si>
  <si>
    <t>CIUDAD CUAUHTEMOC</t>
  </si>
  <si>
    <t xml:space="preserve"> MARCO A VELAZQUEZ ESCOBAR</t>
  </si>
  <si>
    <t>ISA-DIS-LP-70-2019</t>
  </si>
  <si>
    <t>UNION JUAREZ</t>
  </si>
  <si>
    <t>ISA-DIS-LP-71-2019</t>
  </si>
  <si>
    <t>COPAINALA</t>
  </si>
  <si>
    <t>ISA-DIS-AD-132-2019</t>
  </si>
  <si>
    <t>ISA-DIS-AD-133-2019</t>
  </si>
  <si>
    <t>SAN FERNANDO</t>
  </si>
  <si>
    <t>ING. CUAUHTEMOC TORRES VILLATORO</t>
  </si>
  <si>
    <t>ISA-DIS-AD-137-2019</t>
  </si>
  <si>
    <t>AMATAN</t>
  </si>
  <si>
    <t>REFORMA Y PLANADA</t>
  </si>
  <si>
    <t>ING. GUSTAVO A. GORDILLO CASTAÑON</t>
  </si>
  <si>
    <t>ISA-DIS-AD-138-2019</t>
  </si>
  <si>
    <t>PUERTO ARISTA</t>
  </si>
  <si>
    <t>CROMLECH CONSTRUCTORA DEL SURESTE, S.A. DE C.V.</t>
  </si>
  <si>
    <t>ISA-DIS-AD-139-2019</t>
  </si>
  <si>
    <t>SUMA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</si>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</sst>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ndhi Sans"/>
      <family val="3"/>
    </font>
    <font>
      <sz val="11"/>
      <color theme="1"/>
      <name val="Gandhi Sans"/>
      <family val="3"/>
    </font>
    <font>
      <sz val="11"/>
      <name val="Gandhi Sans"/>
      <family val="3"/>
    </font>
    <font>
      <sz val="11"/>
      <color theme="1"/>
      <name val="Gotham"/>
    </font>
    <font>
      <b/>
      <sz val="12"/>
      <color theme="1"/>
      <name val="Gotham"/>
    </font>
    <font>
      <b/>
      <sz val="10"/>
      <color theme="1"/>
      <name val="Gotham"/>
    </font>
    <font>
      <b/>
      <sz val="10"/>
      <name val="Gotham"/>
    </font>
    <font>
      <sz val="10"/>
      <color theme="1"/>
      <name val="Calibri"/>
      <family val="2"/>
      <scheme val="minor"/>
    </font>
    <font>
      <sz val="9"/>
      <color theme="1"/>
      <name val="Gotham"/>
    </font>
    <font>
      <sz val="10"/>
      <color theme="1"/>
      <name val="Gotham"/>
    </font>
    <font>
      <b/>
      <sz val="11"/>
      <color theme="1"/>
      <name val="Gotham"/>
    </font>
    <font>
      <b/>
      <sz val="9"/>
      <color theme="1"/>
      <name val="Gotham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4" fontId="3" fillId="0" borderId="0" xfId="2" applyFont="1" applyAlignment="1">
      <alignment wrapText="1"/>
    </xf>
    <xf numFmtId="43" fontId="3" fillId="0" borderId="0" xfId="1" applyFont="1" applyAlignment="1">
      <alignment wrapText="1"/>
    </xf>
    <xf numFmtId="43" fontId="0" fillId="0" borderId="0" xfId="1" applyFont="1" applyAlignment="1">
      <alignment wrapText="1"/>
    </xf>
    <xf numFmtId="0" fontId="4" fillId="0" borderId="0" xfId="3" applyFont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5" fillId="0" borderId="0" xfId="2" applyFont="1" applyAlignment="1">
      <alignment wrapText="1"/>
    </xf>
    <xf numFmtId="43" fontId="5" fillId="0" borderId="0" xfId="1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wrapText="1"/>
    </xf>
    <xf numFmtId="164" fontId="10" fillId="0" borderId="5" xfId="2" applyNumberFormat="1" applyFont="1" applyFill="1" applyBorder="1" applyAlignment="1">
      <alignment wrapText="1"/>
    </xf>
    <xf numFmtId="164" fontId="10" fillId="0" borderId="3" xfId="1" applyNumberFormat="1" applyFont="1" applyFill="1" applyBorder="1" applyAlignment="1">
      <alignment wrapText="1"/>
    </xf>
    <xf numFmtId="43" fontId="10" fillId="0" borderId="5" xfId="1" applyFont="1" applyFill="1" applyBorder="1" applyAlignment="1">
      <alignment wrapText="1"/>
    </xf>
    <xf numFmtId="10" fontId="10" fillId="0" borderId="3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43" fontId="10" fillId="0" borderId="6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164" fontId="10" fillId="0" borderId="5" xfId="2" applyNumberFormat="1" applyFont="1" applyFill="1" applyBorder="1" applyAlignment="1">
      <alignment vertical="center" wrapText="1"/>
    </xf>
    <xf numFmtId="164" fontId="10" fillId="0" borderId="3" xfId="1" applyNumberFormat="1" applyFont="1" applyFill="1" applyBorder="1" applyAlignment="1">
      <alignment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3" fontId="10" fillId="0" borderId="5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164" fontId="10" fillId="0" borderId="5" xfId="1" applyNumberFormat="1" applyFont="1" applyFill="1" applyBorder="1" applyAlignment="1">
      <alignment wrapText="1"/>
    </xf>
    <xf numFmtId="49" fontId="10" fillId="0" borderId="7" xfId="0" applyNumberFormat="1" applyFont="1" applyFill="1" applyBorder="1" applyAlignment="1">
      <alignment wrapText="1"/>
    </xf>
    <xf numFmtId="164" fontId="10" fillId="0" borderId="6" xfId="1" applyNumberFormat="1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right" vertical="center" wrapText="1"/>
    </xf>
    <xf numFmtId="44" fontId="13" fillId="0" borderId="10" xfId="2" applyFont="1" applyFill="1" applyBorder="1" applyAlignment="1">
      <alignment horizontal="center" vertical="center" wrapText="1"/>
    </xf>
    <xf numFmtId="44" fontId="13" fillId="0" borderId="5" xfId="2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43" fontId="9" fillId="0" borderId="0" xfId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44" fontId="0" fillId="0" borderId="0" xfId="2" applyFont="1" applyAlignment="1">
      <alignment wrapText="1"/>
    </xf>
  </cellXfs>
  <cellStyles count="4">
    <cellStyle name="Millares" xfId="1" builtinId="3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55469</xdr:colOff>
      <xdr:row>0</xdr:row>
      <xdr:rowOff>130549</xdr:rowOff>
    </xdr:from>
    <xdr:to>
      <xdr:col>2</xdr:col>
      <xdr:colOff>605117</xdr:colOff>
      <xdr:row>3</xdr:row>
      <xdr:rowOff>100852</xdr:rowOff>
    </xdr:to>
    <xdr:pic>
      <xdr:nvPicPr>
        <xdr:cNvPr id="2" name="Imagen 1" descr="Logotipo de la SecretarÃ­a de Salud 2018-2024.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7" t="30212" r="4063" b="26325"/>
        <a:stretch/>
      </xdr:blipFill>
      <xdr:spPr bwMode="auto">
        <a:xfrm>
          <a:off x="55469" y="130549"/>
          <a:ext cx="1349748" cy="5418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78440</xdr:colOff>
      <xdr:row>0</xdr:row>
      <xdr:rowOff>135031</xdr:rowOff>
    </xdr:from>
    <xdr:ext cx="1385047" cy="559734"/>
    <xdr:pic>
      <xdr:nvPicPr>
        <xdr:cNvPr id="3" name="Imagen 2" descr="C:\Users\INFRAESTRUCTURA\Desktop\SECRETARIA-DE-SALUD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4315" y="135031"/>
          <a:ext cx="1385047" cy="55973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R100"/>
  <sheetViews>
    <sheetView tabSelected="1" view="pageBreakPreview" zoomScale="85" zoomScaleNormal="100" zoomScaleSheetLayoutView="85" workbookViewId="0">
      <pane ySplit="8" topLeftCell="A27" activePane="bottomLeft" state="frozen"/>
      <selection pane="bottomLeft" activeCell="E88" sqref="E88"/>
    </sheetView>
  </sheetViews>
  <sheetFormatPr baseColWidth="10" defaultRowHeight="15" x14ac:dyDescent="0.25"/>
  <cols>
    <col min="1" max="1" width="4.28515625" style="2" customWidth="1"/>
    <col min="2" max="2" width="7.7109375" style="2" customWidth="1"/>
    <col min="3" max="3" width="17.7109375" style="2" customWidth="1"/>
    <col min="4" max="4" width="22.85546875" style="2" customWidth="1"/>
    <col min="5" max="5" width="32.7109375" style="2" customWidth="1"/>
    <col min="6" max="6" width="19.42578125" style="59" customWidth="1"/>
    <col min="7" max="7" width="19.42578125" style="60" customWidth="1"/>
    <col min="8" max="8" width="17.28515625" style="7" customWidth="1"/>
    <col min="9" max="9" width="18.140625" style="7" bestFit="1" customWidth="1"/>
    <col min="10" max="10" width="17.5703125" style="7" hidden="1" customWidth="1"/>
    <col min="11" max="11" width="14.140625" style="7" bestFit="1" customWidth="1"/>
    <col min="12" max="12" width="8.85546875" style="7" customWidth="1"/>
    <col min="13" max="13" width="8.140625" style="7" customWidth="1"/>
    <col min="14" max="14" width="24.140625" style="7" customWidth="1"/>
    <col min="15" max="16384" width="11.42578125" style="2"/>
  </cols>
  <sheetData>
    <row r="2" spans="1:16372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372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372" ht="1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372" ht="15" customHeight="1" x14ac:dyDescent="0.25">
      <c r="A5" s="3"/>
      <c r="B5" s="3"/>
      <c r="C5" s="3"/>
      <c r="D5" s="4"/>
      <c r="E5" s="4"/>
      <c r="F5" s="4"/>
      <c r="G5" s="5"/>
      <c r="H5" s="6"/>
      <c r="I5" s="6"/>
      <c r="J5" s="6"/>
      <c r="K5" s="6"/>
      <c r="L5" s="6"/>
      <c r="M5" s="6"/>
    </row>
    <row r="6" spans="1:16372" ht="15.75" customHeight="1" x14ac:dyDescent="0.25">
      <c r="A6" s="8" t="s">
        <v>3</v>
      </c>
      <c r="B6" s="9"/>
      <c r="C6" s="9"/>
      <c r="D6" s="10"/>
      <c r="E6" s="10"/>
      <c r="F6" s="11"/>
      <c r="G6" s="12"/>
      <c r="H6" s="13"/>
      <c r="I6" s="13"/>
      <c r="J6" s="13"/>
      <c r="K6" s="13"/>
      <c r="L6" s="13"/>
      <c r="M6" s="13"/>
      <c r="N6" s="13"/>
    </row>
    <row r="7" spans="1:16372" s="16" customFormat="1" ht="26.25" customHeight="1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 t="s">
        <v>15</v>
      </c>
      <c r="M7" s="15"/>
      <c r="N7" s="14" t="s">
        <v>16</v>
      </c>
    </row>
    <row r="8" spans="1:16372" s="16" customFormat="1" ht="26.2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8" t="s">
        <v>17</v>
      </c>
      <c r="M8" s="18" t="s">
        <v>18</v>
      </c>
      <c r="N8" s="17"/>
    </row>
    <row r="9" spans="1:16372" s="27" customFormat="1" ht="23.25" customHeight="1" x14ac:dyDescent="0.2">
      <c r="A9" s="19">
        <v>1</v>
      </c>
      <c r="B9" s="19" t="s">
        <v>19</v>
      </c>
      <c r="C9" s="20" t="s">
        <v>20</v>
      </c>
      <c r="D9" s="20" t="s">
        <v>20</v>
      </c>
      <c r="E9" s="20" t="s">
        <v>21</v>
      </c>
      <c r="F9" s="19" t="s">
        <v>22</v>
      </c>
      <c r="G9" s="21">
        <v>2999901.48</v>
      </c>
      <c r="H9" s="22">
        <v>2999901.48</v>
      </c>
      <c r="I9" s="22">
        <f>H9*0.3+1399696.67+490164.05+210070.31</f>
        <v>2999901.4739999999</v>
      </c>
      <c r="J9" s="22">
        <v>0</v>
      </c>
      <c r="K9" s="23">
        <f>G9-H9</f>
        <v>0</v>
      </c>
      <c r="L9" s="24">
        <v>1</v>
      </c>
      <c r="M9" s="24">
        <f>I9/H9</f>
        <v>0.99999999799993433</v>
      </c>
      <c r="N9" s="25" t="s">
        <v>23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</row>
    <row r="10" spans="1:16372" s="26" customFormat="1" ht="31.5" customHeight="1" x14ac:dyDescent="0.2">
      <c r="A10" s="19">
        <f>A9+1</f>
        <v>2</v>
      </c>
      <c r="B10" s="19" t="s">
        <v>19</v>
      </c>
      <c r="C10" s="20" t="s">
        <v>24</v>
      </c>
      <c r="D10" s="20" t="s">
        <v>25</v>
      </c>
      <c r="E10" s="20" t="s">
        <v>26</v>
      </c>
      <c r="F10" s="19" t="s">
        <v>27</v>
      </c>
      <c r="G10" s="21">
        <v>2999904.75</v>
      </c>
      <c r="H10" s="22">
        <v>2999904.75</v>
      </c>
      <c r="I10" s="22">
        <f>H10*0.3+1004449.32+580202.41+263289.58+251992.01</f>
        <v>2999904.7450000001</v>
      </c>
      <c r="J10" s="22">
        <v>0</v>
      </c>
      <c r="K10" s="23">
        <f t="shared" ref="K10:K73" si="0">G10-H10</f>
        <v>0</v>
      </c>
      <c r="L10" s="24">
        <v>1</v>
      </c>
      <c r="M10" s="24">
        <f t="shared" ref="M10:M74" si="1">I10/H10</f>
        <v>0.99999999833328046</v>
      </c>
      <c r="N10" s="28"/>
    </row>
    <row r="11" spans="1:16372" s="26" customFormat="1" ht="28.5" customHeight="1" x14ac:dyDescent="0.2">
      <c r="A11" s="19">
        <f t="shared" ref="A11:A74" si="2">A10+1</f>
        <v>3</v>
      </c>
      <c r="B11" s="19" t="s">
        <v>19</v>
      </c>
      <c r="C11" s="20" t="s">
        <v>28</v>
      </c>
      <c r="D11" s="20" t="s">
        <v>28</v>
      </c>
      <c r="E11" s="20" t="s">
        <v>29</v>
      </c>
      <c r="F11" s="19" t="s">
        <v>30</v>
      </c>
      <c r="G11" s="21">
        <v>2999874.75</v>
      </c>
      <c r="H11" s="22">
        <v>2999874.75</v>
      </c>
      <c r="I11" s="22">
        <f>H11</f>
        <v>2999874.75</v>
      </c>
      <c r="J11" s="22">
        <v>0</v>
      </c>
      <c r="K11" s="23">
        <f t="shared" si="0"/>
        <v>0</v>
      </c>
      <c r="L11" s="24">
        <v>1</v>
      </c>
      <c r="M11" s="24">
        <f t="shared" si="1"/>
        <v>1</v>
      </c>
      <c r="N11" s="28"/>
    </row>
    <row r="12" spans="1:16372" s="26" customFormat="1" ht="23.25" x14ac:dyDescent="0.2">
      <c r="A12" s="19">
        <f t="shared" si="2"/>
        <v>4</v>
      </c>
      <c r="B12" s="19" t="s">
        <v>19</v>
      </c>
      <c r="C12" s="29" t="s">
        <v>31</v>
      </c>
      <c r="D12" s="29" t="s">
        <v>31</v>
      </c>
      <c r="E12" s="29" t="s">
        <v>32</v>
      </c>
      <c r="F12" s="19" t="s">
        <v>33</v>
      </c>
      <c r="G12" s="21">
        <v>2999867.42</v>
      </c>
      <c r="H12" s="22">
        <v>2999867.42</v>
      </c>
      <c r="I12" s="22">
        <f t="shared" ref="I12:I75" si="3">H12</f>
        <v>2999867.42</v>
      </c>
      <c r="J12" s="22">
        <v>0</v>
      </c>
      <c r="K12" s="23">
        <f t="shared" si="0"/>
        <v>0</v>
      </c>
      <c r="L12" s="24">
        <v>1</v>
      </c>
      <c r="M12" s="24">
        <f t="shared" si="1"/>
        <v>1</v>
      </c>
      <c r="N12" s="28"/>
    </row>
    <row r="13" spans="1:16372" s="26" customFormat="1" ht="23.25" x14ac:dyDescent="0.2">
      <c r="A13" s="19">
        <f t="shared" si="2"/>
        <v>5</v>
      </c>
      <c r="B13" s="19" t="s">
        <v>34</v>
      </c>
      <c r="C13" s="20" t="s">
        <v>35</v>
      </c>
      <c r="D13" s="20" t="s">
        <v>36</v>
      </c>
      <c r="E13" s="29" t="s">
        <v>37</v>
      </c>
      <c r="F13" s="19" t="s">
        <v>38</v>
      </c>
      <c r="G13" s="21">
        <v>1199910.55</v>
      </c>
      <c r="H13" s="22">
        <v>1199910.55</v>
      </c>
      <c r="I13" s="22">
        <f t="shared" si="3"/>
        <v>1199910.55</v>
      </c>
      <c r="J13" s="22">
        <v>524270.81</v>
      </c>
      <c r="K13" s="23">
        <f t="shared" si="0"/>
        <v>0</v>
      </c>
      <c r="L13" s="24">
        <v>1</v>
      </c>
      <c r="M13" s="24">
        <f t="shared" si="1"/>
        <v>1</v>
      </c>
      <c r="N13" s="28"/>
    </row>
    <row r="14" spans="1:16372" s="26" customFormat="1" ht="23.25" customHeight="1" x14ac:dyDescent="0.2">
      <c r="A14" s="19">
        <f t="shared" si="2"/>
        <v>6</v>
      </c>
      <c r="B14" s="19" t="s">
        <v>34</v>
      </c>
      <c r="C14" s="20" t="s">
        <v>35</v>
      </c>
      <c r="D14" s="20" t="s">
        <v>39</v>
      </c>
      <c r="E14" s="20" t="s">
        <v>40</v>
      </c>
      <c r="F14" s="19" t="s">
        <v>41</v>
      </c>
      <c r="G14" s="21">
        <v>1199874.78</v>
      </c>
      <c r="H14" s="22">
        <v>1199874.78</v>
      </c>
      <c r="I14" s="22">
        <f t="shared" si="3"/>
        <v>1199874.78</v>
      </c>
      <c r="J14" s="22">
        <v>439732.69</v>
      </c>
      <c r="K14" s="23">
        <f t="shared" si="0"/>
        <v>0</v>
      </c>
      <c r="L14" s="24">
        <v>1</v>
      </c>
      <c r="M14" s="24">
        <f t="shared" si="1"/>
        <v>1</v>
      </c>
      <c r="N14" s="28"/>
    </row>
    <row r="15" spans="1:16372" s="26" customFormat="1" ht="23.25" x14ac:dyDescent="0.2">
      <c r="A15" s="19">
        <f t="shared" si="2"/>
        <v>7</v>
      </c>
      <c r="B15" s="19" t="s">
        <v>34</v>
      </c>
      <c r="C15" s="20" t="s">
        <v>42</v>
      </c>
      <c r="D15" s="20" t="s">
        <v>43</v>
      </c>
      <c r="E15" s="20" t="s">
        <v>44</v>
      </c>
      <c r="F15" s="19" t="s">
        <v>45</v>
      </c>
      <c r="G15" s="21">
        <v>1199866.78</v>
      </c>
      <c r="H15" s="22">
        <v>1199866.78</v>
      </c>
      <c r="I15" s="22">
        <f t="shared" si="3"/>
        <v>1199866.78</v>
      </c>
      <c r="J15" s="22">
        <v>0</v>
      </c>
      <c r="K15" s="23">
        <f t="shared" si="0"/>
        <v>0</v>
      </c>
      <c r="L15" s="24">
        <v>1</v>
      </c>
      <c r="M15" s="24">
        <f t="shared" si="1"/>
        <v>1</v>
      </c>
      <c r="N15" s="28"/>
    </row>
    <row r="16" spans="1:16372" s="26" customFormat="1" ht="23.25" x14ac:dyDescent="0.2">
      <c r="A16" s="19">
        <f t="shared" si="2"/>
        <v>8</v>
      </c>
      <c r="B16" s="19" t="s">
        <v>34</v>
      </c>
      <c r="C16" s="20" t="s">
        <v>42</v>
      </c>
      <c r="D16" s="20" t="s">
        <v>46</v>
      </c>
      <c r="E16" s="20" t="s">
        <v>47</v>
      </c>
      <c r="F16" s="19" t="s">
        <v>48</v>
      </c>
      <c r="G16" s="21">
        <v>1199941.6599999999</v>
      </c>
      <c r="H16" s="22">
        <v>1199941.6599999999</v>
      </c>
      <c r="I16" s="22">
        <f t="shared" si="3"/>
        <v>1199941.6599999999</v>
      </c>
      <c r="J16" s="22">
        <v>83994.29</v>
      </c>
      <c r="K16" s="23">
        <f t="shared" si="0"/>
        <v>0</v>
      </c>
      <c r="L16" s="24">
        <v>1</v>
      </c>
      <c r="M16" s="24">
        <f t="shared" si="1"/>
        <v>1</v>
      </c>
      <c r="N16" s="28"/>
    </row>
    <row r="17" spans="1:14" s="26" customFormat="1" ht="23.25" x14ac:dyDescent="0.2">
      <c r="A17" s="19">
        <f t="shared" si="2"/>
        <v>9</v>
      </c>
      <c r="B17" s="19" t="s">
        <v>49</v>
      </c>
      <c r="C17" s="29" t="s">
        <v>50</v>
      </c>
      <c r="D17" s="29" t="s">
        <v>50</v>
      </c>
      <c r="E17" s="29" t="s">
        <v>51</v>
      </c>
      <c r="F17" s="19" t="s">
        <v>52</v>
      </c>
      <c r="G17" s="21">
        <v>1499930.76</v>
      </c>
      <c r="H17" s="22">
        <v>1499930.76</v>
      </c>
      <c r="I17" s="22">
        <f t="shared" si="3"/>
        <v>1499930.76</v>
      </c>
      <c r="J17" s="22">
        <v>381079.31</v>
      </c>
      <c r="K17" s="23">
        <f t="shared" si="0"/>
        <v>0</v>
      </c>
      <c r="L17" s="24">
        <v>1</v>
      </c>
      <c r="M17" s="24">
        <f t="shared" si="1"/>
        <v>1</v>
      </c>
      <c r="N17" s="28"/>
    </row>
    <row r="18" spans="1:14" s="26" customFormat="1" ht="23.25" x14ac:dyDescent="0.2">
      <c r="A18" s="19">
        <f t="shared" si="2"/>
        <v>10</v>
      </c>
      <c r="B18" s="19" t="s">
        <v>49</v>
      </c>
      <c r="C18" s="20" t="s">
        <v>53</v>
      </c>
      <c r="D18" s="20" t="s">
        <v>53</v>
      </c>
      <c r="E18" s="20" t="s">
        <v>54</v>
      </c>
      <c r="F18" s="19" t="s">
        <v>55</v>
      </c>
      <c r="G18" s="21">
        <v>1499921.46</v>
      </c>
      <c r="H18" s="22">
        <v>1499921.46</v>
      </c>
      <c r="I18" s="22">
        <f t="shared" si="3"/>
        <v>1499921.46</v>
      </c>
      <c r="J18" s="22">
        <v>0</v>
      </c>
      <c r="K18" s="23">
        <f t="shared" si="0"/>
        <v>0</v>
      </c>
      <c r="L18" s="24">
        <v>1</v>
      </c>
      <c r="M18" s="24">
        <f t="shared" si="1"/>
        <v>1</v>
      </c>
      <c r="N18" s="28"/>
    </row>
    <row r="19" spans="1:14" s="26" customFormat="1" ht="23.25" x14ac:dyDescent="0.2">
      <c r="A19" s="19">
        <f t="shared" si="2"/>
        <v>11</v>
      </c>
      <c r="B19" s="19" t="s">
        <v>49</v>
      </c>
      <c r="C19" s="20" t="s">
        <v>56</v>
      </c>
      <c r="D19" s="29" t="s">
        <v>56</v>
      </c>
      <c r="E19" s="29" t="s">
        <v>57</v>
      </c>
      <c r="F19" s="19" t="s">
        <v>58</v>
      </c>
      <c r="G19" s="21">
        <v>1499921.75</v>
      </c>
      <c r="H19" s="22">
        <v>1499921.75</v>
      </c>
      <c r="I19" s="22">
        <f t="shared" si="3"/>
        <v>1499921.75</v>
      </c>
      <c r="J19" s="22">
        <v>115533.14</v>
      </c>
      <c r="K19" s="23">
        <f t="shared" si="0"/>
        <v>0</v>
      </c>
      <c r="L19" s="24">
        <v>1</v>
      </c>
      <c r="M19" s="24">
        <f t="shared" si="1"/>
        <v>1</v>
      </c>
      <c r="N19" s="28"/>
    </row>
    <row r="20" spans="1:14" s="26" customFormat="1" ht="23.25" x14ac:dyDescent="0.2">
      <c r="A20" s="19">
        <f t="shared" si="2"/>
        <v>12</v>
      </c>
      <c r="B20" s="19" t="s">
        <v>34</v>
      </c>
      <c r="C20" s="20" t="s">
        <v>59</v>
      </c>
      <c r="D20" s="20" t="s">
        <v>60</v>
      </c>
      <c r="E20" s="29" t="s">
        <v>61</v>
      </c>
      <c r="F20" s="19" t="s">
        <v>62</v>
      </c>
      <c r="G20" s="21">
        <v>1999903.76</v>
      </c>
      <c r="H20" s="22">
        <v>1999903.76</v>
      </c>
      <c r="I20" s="22">
        <f t="shared" si="3"/>
        <v>1999903.76</v>
      </c>
      <c r="J20" s="22">
        <v>0</v>
      </c>
      <c r="K20" s="23">
        <f t="shared" si="0"/>
        <v>0</v>
      </c>
      <c r="L20" s="24">
        <v>1</v>
      </c>
      <c r="M20" s="24">
        <f t="shared" si="1"/>
        <v>1</v>
      </c>
      <c r="N20" s="28"/>
    </row>
    <row r="21" spans="1:14" s="26" customFormat="1" ht="21.75" customHeight="1" x14ac:dyDescent="0.2">
      <c r="A21" s="19">
        <f t="shared" si="2"/>
        <v>13</v>
      </c>
      <c r="B21" s="19" t="s">
        <v>34</v>
      </c>
      <c r="C21" s="20" t="s">
        <v>59</v>
      </c>
      <c r="D21" s="20" t="s">
        <v>63</v>
      </c>
      <c r="E21" s="20" t="s">
        <v>64</v>
      </c>
      <c r="F21" s="19" t="s">
        <v>65</v>
      </c>
      <c r="G21" s="21">
        <v>1999925.77</v>
      </c>
      <c r="H21" s="22">
        <v>1999925.77</v>
      </c>
      <c r="I21" s="22">
        <f t="shared" si="3"/>
        <v>1999925.77</v>
      </c>
      <c r="J21" s="22">
        <v>0</v>
      </c>
      <c r="K21" s="23">
        <f t="shared" si="0"/>
        <v>0</v>
      </c>
      <c r="L21" s="24">
        <v>1</v>
      </c>
      <c r="M21" s="24">
        <f t="shared" si="1"/>
        <v>1</v>
      </c>
      <c r="N21" s="28"/>
    </row>
    <row r="22" spans="1:14" s="26" customFormat="1" ht="23.25" customHeight="1" x14ac:dyDescent="0.2">
      <c r="A22" s="19">
        <f t="shared" si="2"/>
        <v>14</v>
      </c>
      <c r="B22" s="19" t="s">
        <v>34</v>
      </c>
      <c r="C22" s="29" t="s">
        <v>66</v>
      </c>
      <c r="D22" s="29" t="s">
        <v>67</v>
      </c>
      <c r="E22" s="29" t="s">
        <v>68</v>
      </c>
      <c r="F22" s="19" t="s">
        <v>69</v>
      </c>
      <c r="G22" s="21">
        <v>1199874.6399999999</v>
      </c>
      <c r="H22" s="22">
        <v>1199874.6399999999</v>
      </c>
      <c r="I22" s="22">
        <f t="shared" si="3"/>
        <v>1199874.6399999999</v>
      </c>
      <c r="J22" s="22">
        <v>92390.35</v>
      </c>
      <c r="K22" s="23">
        <f t="shared" si="0"/>
        <v>0</v>
      </c>
      <c r="L22" s="24">
        <v>1</v>
      </c>
      <c r="M22" s="24">
        <f t="shared" si="1"/>
        <v>1</v>
      </c>
      <c r="N22" s="28"/>
    </row>
    <row r="23" spans="1:14" s="26" customFormat="1" ht="34.5" customHeight="1" x14ac:dyDescent="0.2">
      <c r="A23" s="19">
        <f t="shared" si="2"/>
        <v>15</v>
      </c>
      <c r="B23" s="19" t="s">
        <v>34</v>
      </c>
      <c r="C23" s="29" t="s">
        <v>66</v>
      </c>
      <c r="D23" s="29" t="s">
        <v>70</v>
      </c>
      <c r="E23" s="29" t="s">
        <v>71</v>
      </c>
      <c r="F23" s="19" t="s">
        <v>72</v>
      </c>
      <c r="G23" s="21">
        <v>1199854.77</v>
      </c>
      <c r="H23" s="22">
        <v>1199854.77</v>
      </c>
      <c r="I23" s="22">
        <f t="shared" si="3"/>
        <v>1199854.77</v>
      </c>
      <c r="J23" s="22">
        <v>425823.84</v>
      </c>
      <c r="K23" s="23">
        <f t="shared" si="0"/>
        <v>0</v>
      </c>
      <c r="L23" s="24">
        <v>1</v>
      </c>
      <c r="M23" s="24">
        <f t="shared" si="1"/>
        <v>1</v>
      </c>
      <c r="N23" s="28"/>
    </row>
    <row r="24" spans="1:14" s="26" customFormat="1" ht="23.25" x14ac:dyDescent="0.2">
      <c r="A24" s="19">
        <f t="shared" si="2"/>
        <v>16</v>
      </c>
      <c r="B24" s="19" t="s">
        <v>34</v>
      </c>
      <c r="C24" s="29" t="s">
        <v>66</v>
      </c>
      <c r="D24" s="29" t="s">
        <v>73</v>
      </c>
      <c r="E24" s="29" t="s">
        <v>74</v>
      </c>
      <c r="F24" s="19" t="s">
        <v>75</v>
      </c>
      <c r="G24" s="21">
        <v>1199764.78</v>
      </c>
      <c r="H24" s="22">
        <v>1199764.78</v>
      </c>
      <c r="I24" s="22">
        <f t="shared" si="3"/>
        <v>1199764.78</v>
      </c>
      <c r="J24" s="22">
        <v>0</v>
      </c>
      <c r="K24" s="23">
        <f t="shared" si="0"/>
        <v>0</v>
      </c>
      <c r="L24" s="24">
        <v>1</v>
      </c>
      <c r="M24" s="24">
        <f t="shared" si="1"/>
        <v>1</v>
      </c>
      <c r="N24" s="28"/>
    </row>
    <row r="25" spans="1:14" s="26" customFormat="1" ht="23.25" x14ac:dyDescent="0.2">
      <c r="A25" s="19">
        <f t="shared" si="2"/>
        <v>17</v>
      </c>
      <c r="B25" s="19" t="s">
        <v>34</v>
      </c>
      <c r="C25" s="29" t="s">
        <v>66</v>
      </c>
      <c r="D25" s="29" t="s">
        <v>76</v>
      </c>
      <c r="E25" s="29" t="s">
        <v>77</v>
      </c>
      <c r="F25" s="19" t="s">
        <v>78</v>
      </c>
      <c r="G25" s="21">
        <v>1199852.44</v>
      </c>
      <c r="H25" s="22">
        <v>1199852.44</v>
      </c>
      <c r="I25" s="22">
        <f t="shared" si="3"/>
        <v>1199852.44</v>
      </c>
      <c r="J25" s="22">
        <v>92739.88</v>
      </c>
      <c r="K25" s="23">
        <f t="shared" si="0"/>
        <v>0</v>
      </c>
      <c r="L25" s="24">
        <v>1</v>
      </c>
      <c r="M25" s="24">
        <f t="shared" si="1"/>
        <v>1</v>
      </c>
      <c r="N25" s="28"/>
    </row>
    <row r="26" spans="1:14" s="26" customFormat="1" ht="25.5" customHeight="1" x14ac:dyDescent="0.2">
      <c r="A26" s="19">
        <f t="shared" si="2"/>
        <v>18</v>
      </c>
      <c r="B26" s="19" t="s">
        <v>34</v>
      </c>
      <c r="C26" s="29" t="s">
        <v>79</v>
      </c>
      <c r="D26" s="29" t="s">
        <v>80</v>
      </c>
      <c r="E26" s="29" t="s">
        <v>81</v>
      </c>
      <c r="F26" s="19" t="s">
        <v>82</v>
      </c>
      <c r="G26" s="21">
        <v>1199637.77</v>
      </c>
      <c r="H26" s="22">
        <v>1199637.77</v>
      </c>
      <c r="I26" s="22">
        <f t="shared" si="3"/>
        <v>1199637.77</v>
      </c>
      <c r="J26" s="22">
        <v>529859.68999999994</v>
      </c>
      <c r="K26" s="23">
        <f t="shared" si="0"/>
        <v>0</v>
      </c>
      <c r="L26" s="24">
        <v>1</v>
      </c>
      <c r="M26" s="24">
        <f t="shared" si="1"/>
        <v>1</v>
      </c>
      <c r="N26" s="28"/>
    </row>
    <row r="27" spans="1:14" s="26" customFormat="1" ht="23.25" x14ac:dyDescent="0.2">
      <c r="A27" s="19">
        <f t="shared" si="2"/>
        <v>19</v>
      </c>
      <c r="B27" s="19" t="s">
        <v>34</v>
      </c>
      <c r="C27" s="20" t="s">
        <v>83</v>
      </c>
      <c r="D27" s="20" t="s">
        <v>84</v>
      </c>
      <c r="E27" s="20" t="s">
        <v>85</v>
      </c>
      <c r="F27" s="19" t="s">
        <v>86</v>
      </c>
      <c r="G27" s="21">
        <v>1199863.44</v>
      </c>
      <c r="H27" s="22">
        <v>1199863.44</v>
      </c>
      <c r="I27" s="22">
        <f t="shared" si="3"/>
        <v>1199863.44</v>
      </c>
      <c r="J27" s="22">
        <v>839904.41</v>
      </c>
      <c r="K27" s="23">
        <f t="shared" si="0"/>
        <v>0</v>
      </c>
      <c r="L27" s="24">
        <v>1</v>
      </c>
      <c r="M27" s="24">
        <f t="shared" si="1"/>
        <v>1</v>
      </c>
      <c r="N27" s="28"/>
    </row>
    <row r="28" spans="1:14" s="26" customFormat="1" ht="23.25" x14ac:dyDescent="0.2">
      <c r="A28" s="19">
        <f t="shared" si="2"/>
        <v>20</v>
      </c>
      <c r="B28" s="19" t="s">
        <v>34</v>
      </c>
      <c r="C28" s="29" t="s">
        <v>87</v>
      </c>
      <c r="D28" s="20" t="s">
        <v>88</v>
      </c>
      <c r="E28" s="20" t="s">
        <v>89</v>
      </c>
      <c r="F28" s="19" t="s">
        <v>90</v>
      </c>
      <c r="G28" s="21">
        <v>1199874.6399999999</v>
      </c>
      <c r="H28" s="22">
        <v>1199874.6399999999</v>
      </c>
      <c r="I28" s="22">
        <f t="shared" si="3"/>
        <v>1199874.6399999999</v>
      </c>
      <c r="J28" s="22">
        <v>0</v>
      </c>
      <c r="K28" s="23">
        <f t="shared" si="0"/>
        <v>0</v>
      </c>
      <c r="L28" s="24">
        <v>1</v>
      </c>
      <c r="M28" s="24">
        <f t="shared" si="1"/>
        <v>1</v>
      </c>
      <c r="N28" s="28"/>
    </row>
    <row r="29" spans="1:14" s="26" customFormat="1" ht="23.25" x14ac:dyDescent="0.2">
      <c r="A29" s="19">
        <f t="shared" si="2"/>
        <v>21</v>
      </c>
      <c r="B29" s="19" t="s">
        <v>34</v>
      </c>
      <c r="C29" s="29" t="s">
        <v>91</v>
      </c>
      <c r="D29" s="29" t="s">
        <v>92</v>
      </c>
      <c r="E29" s="29" t="s">
        <v>93</v>
      </c>
      <c r="F29" s="19" t="s">
        <v>94</v>
      </c>
      <c r="G29" s="21">
        <v>1199550</v>
      </c>
      <c r="H29" s="22">
        <v>1199550</v>
      </c>
      <c r="I29" s="22">
        <f t="shared" si="3"/>
        <v>1199550</v>
      </c>
      <c r="J29" s="22">
        <v>691731.63</v>
      </c>
      <c r="K29" s="23">
        <f t="shared" si="0"/>
        <v>0</v>
      </c>
      <c r="L29" s="24">
        <v>1</v>
      </c>
      <c r="M29" s="24">
        <f t="shared" si="1"/>
        <v>1</v>
      </c>
      <c r="N29" s="28"/>
    </row>
    <row r="30" spans="1:14" s="26" customFormat="1" ht="23.25" x14ac:dyDescent="0.2">
      <c r="A30" s="19">
        <f t="shared" si="2"/>
        <v>22</v>
      </c>
      <c r="B30" s="19" t="s">
        <v>34</v>
      </c>
      <c r="C30" s="29" t="s">
        <v>95</v>
      </c>
      <c r="D30" s="29" t="s">
        <v>96</v>
      </c>
      <c r="E30" s="29" t="s">
        <v>97</v>
      </c>
      <c r="F30" s="19" t="s">
        <v>98</v>
      </c>
      <c r="G30" s="21">
        <v>1199755</v>
      </c>
      <c r="H30" s="22">
        <v>1199755</v>
      </c>
      <c r="I30" s="22">
        <f t="shared" si="3"/>
        <v>1199755</v>
      </c>
      <c r="J30" s="22">
        <v>0</v>
      </c>
      <c r="K30" s="23">
        <f t="shared" si="0"/>
        <v>0</v>
      </c>
      <c r="L30" s="24">
        <v>1</v>
      </c>
      <c r="M30" s="24">
        <f t="shared" si="1"/>
        <v>1</v>
      </c>
      <c r="N30" s="28"/>
    </row>
    <row r="31" spans="1:14" s="26" customFormat="1" ht="34.5" x14ac:dyDescent="0.2">
      <c r="A31" s="30">
        <f t="shared" si="2"/>
        <v>23</v>
      </c>
      <c r="B31" s="30" t="s">
        <v>34</v>
      </c>
      <c r="C31" s="31" t="s">
        <v>99</v>
      </c>
      <c r="D31" s="31" t="s">
        <v>100</v>
      </c>
      <c r="E31" s="29" t="s">
        <v>101</v>
      </c>
      <c r="F31" s="30" t="s">
        <v>102</v>
      </c>
      <c r="G31" s="32">
        <v>1199820.1299999999</v>
      </c>
      <c r="H31" s="33">
        <v>1199820.1299999999</v>
      </c>
      <c r="I31" s="22">
        <f t="shared" si="3"/>
        <v>1199820.1299999999</v>
      </c>
      <c r="J31" s="33">
        <v>0</v>
      </c>
      <c r="K31" s="23">
        <f t="shared" si="0"/>
        <v>0</v>
      </c>
      <c r="L31" s="24">
        <v>1</v>
      </c>
      <c r="M31" s="24">
        <f t="shared" si="1"/>
        <v>1</v>
      </c>
      <c r="N31" s="28"/>
    </row>
    <row r="32" spans="1:14" s="26" customFormat="1" ht="33" customHeight="1" x14ac:dyDescent="0.2">
      <c r="A32" s="19">
        <f t="shared" si="2"/>
        <v>24</v>
      </c>
      <c r="B32" s="19" t="s">
        <v>34</v>
      </c>
      <c r="C32" s="29" t="s">
        <v>103</v>
      </c>
      <c r="D32" s="29" t="s">
        <v>104</v>
      </c>
      <c r="E32" s="29" t="s">
        <v>105</v>
      </c>
      <c r="F32" s="19" t="s">
        <v>106</v>
      </c>
      <c r="G32" s="21">
        <v>1199751</v>
      </c>
      <c r="H32" s="22">
        <v>1199751</v>
      </c>
      <c r="I32" s="22">
        <f t="shared" si="3"/>
        <v>1199751</v>
      </c>
      <c r="J32" s="22">
        <v>248040.41</v>
      </c>
      <c r="K32" s="23">
        <f t="shared" si="0"/>
        <v>0</v>
      </c>
      <c r="L32" s="24">
        <v>1</v>
      </c>
      <c r="M32" s="24">
        <f t="shared" si="1"/>
        <v>1</v>
      </c>
      <c r="N32" s="28"/>
    </row>
    <row r="33" spans="1:16372" s="26" customFormat="1" ht="23.25" x14ac:dyDescent="0.2">
      <c r="A33" s="19">
        <f t="shared" si="2"/>
        <v>25</v>
      </c>
      <c r="B33" s="19" t="s">
        <v>34</v>
      </c>
      <c r="C33" s="20" t="s">
        <v>35</v>
      </c>
      <c r="D33" s="20" t="s">
        <v>107</v>
      </c>
      <c r="E33" s="20" t="s">
        <v>108</v>
      </c>
      <c r="F33" s="19" t="s">
        <v>109</v>
      </c>
      <c r="G33" s="21">
        <v>1199654.8</v>
      </c>
      <c r="H33" s="22">
        <v>1199654.8</v>
      </c>
      <c r="I33" s="22">
        <f t="shared" si="3"/>
        <v>1199654.8</v>
      </c>
      <c r="J33" s="22">
        <v>839758.35</v>
      </c>
      <c r="K33" s="23">
        <f t="shared" si="0"/>
        <v>0</v>
      </c>
      <c r="L33" s="24">
        <v>1</v>
      </c>
      <c r="M33" s="24">
        <f t="shared" si="1"/>
        <v>1</v>
      </c>
      <c r="N33" s="28"/>
    </row>
    <row r="34" spans="1:16372" s="26" customFormat="1" ht="23.25" x14ac:dyDescent="0.2">
      <c r="A34" s="19">
        <f t="shared" si="2"/>
        <v>26</v>
      </c>
      <c r="B34" s="19" t="s">
        <v>34</v>
      </c>
      <c r="C34" s="29" t="s">
        <v>110</v>
      </c>
      <c r="D34" s="20" t="s">
        <v>111</v>
      </c>
      <c r="E34" s="20" t="s">
        <v>112</v>
      </c>
      <c r="F34" s="19" t="s">
        <v>113</v>
      </c>
      <c r="G34" s="21">
        <v>1199874.1100000001</v>
      </c>
      <c r="H34" s="22">
        <v>1199874.1100000001</v>
      </c>
      <c r="I34" s="22">
        <f t="shared" si="3"/>
        <v>1199874.1100000001</v>
      </c>
      <c r="J34" s="22">
        <v>0</v>
      </c>
      <c r="K34" s="23">
        <f t="shared" si="0"/>
        <v>0</v>
      </c>
      <c r="L34" s="24">
        <v>1</v>
      </c>
      <c r="M34" s="24">
        <f t="shared" si="1"/>
        <v>1</v>
      </c>
      <c r="N34" s="28"/>
    </row>
    <row r="35" spans="1:16372" s="26" customFormat="1" ht="23.25" x14ac:dyDescent="0.2">
      <c r="A35" s="19">
        <f t="shared" si="2"/>
        <v>27</v>
      </c>
      <c r="B35" s="19" t="s">
        <v>34</v>
      </c>
      <c r="C35" s="29" t="s">
        <v>110</v>
      </c>
      <c r="D35" s="29" t="s">
        <v>114</v>
      </c>
      <c r="E35" s="20" t="s">
        <v>115</v>
      </c>
      <c r="F35" s="19" t="s">
        <v>116</v>
      </c>
      <c r="G35" s="21">
        <v>1199798.55</v>
      </c>
      <c r="H35" s="22">
        <v>1199798.55</v>
      </c>
      <c r="I35" s="22">
        <f t="shared" si="3"/>
        <v>1199798.55</v>
      </c>
      <c r="J35" s="22">
        <v>0</v>
      </c>
      <c r="K35" s="23">
        <f t="shared" si="0"/>
        <v>0</v>
      </c>
      <c r="L35" s="24">
        <v>1</v>
      </c>
      <c r="M35" s="24">
        <f t="shared" si="1"/>
        <v>1</v>
      </c>
      <c r="N35" s="28"/>
    </row>
    <row r="36" spans="1:16372" s="26" customFormat="1" ht="23.25" x14ac:dyDescent="0.2">
      <c r="A36" s="19">
        <f t="shared" si="2"/>
        <v>28</v>
      </c>
      <c r="B36" s="19" t="s">
        <v>34</v>
      </c>
      <c r="C36" s="20" t="s">
        <v>42</v>
      </c>
      <c r="D36" s="20" t="s">
        <v>117</v>
      </c>
      <c r="E36" s="20" t="s">
        <v>118</v>
      </c>
      <c r="F36" s="19" t="s">
        <v>119</v>
      </c>
      <c r="G36" s="21">
        <v>1199431.46</v>
      </c>
      <c r="H36" s="22">
        <v>1199431.46</v>
      </c>
      <c r="I36" s="22">
        <f t="shared" si="3"/>
        <v>1199431.46</v>
      </c>
      <c r="J36" s="22">
        <v>839602.02</v>
      </c>
      <c r="K36" s="23">
        <f t="shared" si="0"/>
        <v>0</v>
      </c>
      <c r="L36" s="24">
        <v>1</v>
      </c>
      <c r="M36" s="24">
        <f t="shared" si="1"/>
        <v>1</v>
      </c>
      <c r="N36" s="28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</row>
    <row r="37" spans="1:16372" s="26" customFormat="1" ht="23.25" customHeight="1" x14ac:dyDescent="0.2">
      <c r="A37" s="19">
        <f t="shared" si="2"/>
        <v>29</v>
      </c>
      <c r="B37" s="19" t="s">
        <v>34</v>
      </c>
      <c r="C37" s="20" t="s">
        <v>42</v>
      </c>
      <c r="D37" s="20" t="s">
        <v>120</v>
      </c>
      <c r="E37" s="20" t="s">
        <v>121</v>
      </c>
      <c r="F37" s="19" t="s">
        <v>122</v>
      </c>
      <c r="G37" s="21">
        <v>1199763.4099999999</v>
      </c>
      <c r="H37" s="22">
        <v>1199763.4099999999</v>
      </c>
      <c r="I37" s="22">
        <f t="shared" si="3"/>
        <v>1199763.4099999999</v>
      </c>
      <c r="J37" s="22">
        <v>839834.39</v>
      </c>
      <c r="K37" s="23">
        <f t="shared" si="0"/>
        <v>0</v>
      </c>
      <c r="L37" s="24">
        <v>1</v>
      </c>
      <c r="M37" s="24">
        <f t="shared" si="1"/>
        <v>1</v>
      </c>
      <c r="N37" s="28"/>
    </row>
    <row r="38" spans="1:16372" s="26" customFormat="1" ht="23.25" customHeight="1" x14ac:dyDescent="0.2">
      <c r="A38" s="19">
        <f t="shared" si="2"/>
        <v>30</v>
      </c>
      <c r="B38" s="19" t="s">
        <v>34</v>
      </c>
      <c r="C38" s="31" t="s">
        <v>83</v>
      </c>
      <c r="D38" s="31" t="s">
        <v>123</v>
      </c>
      <c r="E38" s="31" t="s">
        <v>124</v>
      </c>
      <c r="F38" s="19" t="s">
        <v>125</v>
      </c>
      <c r="G38" s="21">
        <v>1199763.1100000001</v>
      </c>
      <c r="H38" s="22">
        <v>1199763.1100000001</v>
      </c>
      <c r="I38" s="22">
        <f t="shared" si="3"/>
        <v>1199763.1100000001</v>
      </c>
      <c r="J38" s="22">
        <v>148178.49</v>
      </c>
      <c r="K38" s="23">
        <f t="shared" si="0"/>
        <v>0</v>
      </c>
      <c r="L38" s="24">
        <v>1</v>
      </c>
      <c r="M38" s="24">
        <f t="shared" si="1"/>
        <v>1</v>
      </c>
      <c r="N38" s="28"/>
    </row>
    <row r="39" spans="1:16372" s="26" customFormat="1" ht="23.25" x14ac:dyDescent="0.2">
      <c r="A39" s="19">
        <f t="shared" si="2"/>
        <v>31</v>
      </c>
      <c r="B39" s="19" t="s">
        <v>34</v>
      </c>
      <c r="C39" s="20" t="s">
        <v>83</v>
      </c>
      <c r="D39" s="20" t="s">
        <v>126</v>
      </c>
      <c r="E39" s="20" t="s">
        <v>127</v>
      </c>
      <c r="F39" s="19" t="s">
        <v>128</v>
      </c>
      <c r="G39" s="21">
        <v>1199610.55</v>
      </c>
      <c r="H39" s="22">
        <v>1199610.55</v>
      </c>
      <c r="I39" s="22">
        <f t="shared" si="3"/>
        <v>1199610.55</v>
      </c>
      <c r="J39" s="22">
        <v>0</v>
      </c>
      <c r="K39" s="23">
        <f t="shared" si="0"/>
        <v>0</v>
      </c>
      <c r="L39" s="24">
        <v>1</v>
      </c>
      <c r="M39" s="24">
        <f t="shared" si="1"/>
        <v>1</v>
      </c>
      <c r="N39" s="34"/>
    </row>
    <row r="40" spans="1:16372" s="26" customFormat="1" ht="23.25" x14ac:dyDescent="0.2">
      <c r="A40" s="19">
        <f t="shared" si="2"/>
        <v>32</v>
      </c>
      <c r="B40" s="19" t="s">
        <v>34</v>
      </c>
      <c r="C40" s="20" t="s">
        <v>129</v>
      </c>
      <c r="D40" s="20" t="s">
        <v>130</v>
      </c>
      <c r="E40" s="20" t="s">
        <v>131</v>
      </c>
      <c r="F40" s="19" t="s">
        <v>132</v>
      </c>
      <c r="G40" s="21">
        <v>1199510.6399999999</v>
      </c>
      <c r="H40" s="22">
        <v>1199510.6399999999</v>
      </c>
      <c r="I40" s="22">
        <f t="shared" si="3"/>
        <v>1199510.6399999999</v>
      </c>
      <c r="J40" s="22">
        <v>0</v>
      </c>
      <c r="K40" s="23">
        <f t="shared" si="0"/>
        <v>0</v>
      </c>
      <c r="L40" s="24">
        <v>1</v>
      </c>
      <c r="M40" s="24">
        <f t="shared" si="1"/>
        <v>1</v>
      </c>
      <c r="N40" s="25" t="s">
        <v>23</v>
      </c>
    </row>
    <row r="41" spans="1:16372" s="26" customFormat="1" ht="23.25" x14ac:dyDescent="0.2">
      <c r="A41" s="19">
        <f t="shared" si="2"/>
        <v>33</v>
      </c>
      <c r="B41" s="19" t="s">
        <v>34</v>
      </c>
      <c r="C41" s="20" t="s">
        <v>129</v>
      </c>
      <c r="D41" s="20" t="s">
        <v>133</v>
      </c>
      <c r="E41" s="20" t="s">
        <v>134</v>
      </c>
      <c r="F41" s="19" t="s">
        <v>135</v>
      </c>
      <c r="G41" s="21">
        <v>1199654.1100000001</v>
      </c>
      <c r="H41" s="22">
        <v>1199654.1100000001</v>
      </c>
      <c r="I41" s="22">
        <f t="shared" si="3"/>
        <v>1199654.1100000001</v>
      </c>
      <c r="J41" s="22">
        <v>0</v>
      </c>
      <c r="K41" s="23">
        <f t="shared" si="0"/>
        <v>0</v>
      </c>
      <c r="L41" s="24">
        <v>1</v>
      </c>
      <c r="M41" s="24">
        <f t="shared" si="1"/>
        <v>1</v>
      </c>
      <c r="N41" s="28"/>
    </row>
    <row r="42" spans="1:16372" s="26" customFormat="1" ht="23.25" x14ac:dyDescent="0.2">
      <c r="A42" s="19">
        <f t="shared" si="2"/>
        <v>34</v>
      </c>
      <c r="B42" s="19" t="s">
        <v>34</v>
      </c>
      <c r="C42" s="20" t="s">
        <v>24</v>
      </c>
      <c r="D42" s="20" t="s">
        <v>136</v>
      </c>
      <c r="E42" s="20" t="s">
        <v>137</v>
      </c>
      <c r="F42" s="19" t="s">
        <v>138</v>
      </c>
      <c r="G42" s="21">
        <v>1199610.75</v>
      </c>
      <c r="H42" s="22">
        <v>1199610.75</v>
      </c>
      <c r="I42" s="22">
        <f t="shared" si="3"/>
        <v>1199610.75</v>
      </c>
      <c r="J42" s="22">
        <v>616928.4</v>
      </c>
      <c r="K42" s="23">
        <f t="shared" si="0"/>
        <v>0</v>
      </c>
      <c r="L42" s="24">
        <v>1</v>
      </c>
      <c r="M42" s="24">
        <f t="shared" si="1"/>
        <v>1</v>
      </c>
      <c r="N42" s="28"/>
    </row>
    <row r="43" spans="1:16372" s="26" customFormat="1" ht="23.25" x14ac:dyDescent="0.2">
      <c r="A43" s="19">
        <f t="shared" si="2"/>
        <v>35</v>
      </c>
      <c r="B43" s="19" t="s">
        <v>34</v>
      </c>
      <c r="C43" s="20" t="s">
        <v>24</v>
      </c>
      <c r="D43" s="20" t="s">
        <v>139</v>
      </c>
      <c r="E43" s="20" t="s">
        <v>140</v>
      </c>
      <c r="F43" s="19" t="s">
        <v>141</v>
      </c>
      <c r="G43" s="21">
        <v>1199621.4099999999</v>
      </c>
      <c r="H43" s="22">
        <v>1199621.4099999999</v>
      </c>
      <c r="I43" s="22">
        <f t="shared" si="3"/>
        <v>1199621.4099999999</v>
      </c>
      <c r="J43" s="22">
        <v>839734.99</v>
      </c>
      <c r="K43" s="23">
        <f t="shared" si="0"/>
        <v>0</v>
      </c>
      <c r="L43" s="24">
        <v>1</v>
      </c>
      <c r="M43" s="24">
        <f t="shared" si="1"/>
        <v>1</v>
      </c>
      <c r="N43" s="28"/>
    </row>
    <row r="44" spans="1:16372" s="26" customFormat="1" ht="34.5" customHeight="1" x14ac:dyDescent="0.2">
      <c r="A44" s="19">
        <f t="shared" si="2"/>
        <v>36</v>
      </c>
      <c r="B44" s="19" t="s">
        <v>34</v>
      </c>
      <c r="C44" s="20" t="s">
        <v>87</v>
      </c>
      <c r="D44" s="20" t="s">
        <v>142</v>
      </c>
      <c r="E44" s="20" t="s">
        <v>143</v>
      </c>
      <c r="F44" s="19" t="s">
        <v>144</v>
      </c>
      <c r="G44" s="21">
        <v>1199768.75</v>
      </c>
      <c r="H44" s="22">
        <v>1199768.75</v>
      </c>
      <c r="I44" s="22">
        <f t="shared" si="3"/>
        <v>1199768.75</v>
      </c>
      <c r="J44" s="22">
        <v>150999.06</v>
      </c>
      <c r="K44" s="23">
        <f t="shared" si="0"/>
        <v>0</v>
      </c>
      <c r="L44" s="24">
        <v>1</v>
      </c>
      <c r="M44" s="24">
        <f t="shared" si="1"/>
        <v>1</v>
      </c>
      <c r="N44" s="28"/>
    </row>
    <row r="45" spans="1:16372" s="26" customFormat="1" ht="23.25" x14ac:dyDescent="0.2">
      <c r="A45" s="19">
        <f t="shared" si="2"/>
        <v>37</v>
      </c>
      <c r="B45" s="19" t="s">
        <v>34</v>
      </c>
      <c r="C45" s="29" t="s">
        <v>145</v>
      </c>
      <c r="D45" s="29" t="s">
        <v>146</v>
      </c>
      <c r="E45" s="29" t="s">
        <v>147</v>
      </c>
      <c r="F45" s="19" t="s">
        <v>148</v>
      </c>
      <c r="G45" s="21">
        <v>1199217.42</v>
      </c>
      <c r="H45" s="22">
        <v>1199217.42</v>
      </c>
      <c r="I45" s="22">
        <f t="shared" si="3"/>
        <v>1199217.42</v>
      </c>
      <c r="J45" s="22">
        <v>81815.77</v>
      </c>
      <c r="K45" s="23">
        <f t="shared" si="0"/>
        <v>0</v>
      </c>
      <c r="L45" s="24">
        <v>1</v>
      </c>
      <c r="M45" s="24">
        <f t="shared" si="1"/>
        <v>1</v>
      </c>
      <c r="N45" s="28"/>
    </row>
    <row r="46" spans="1:16372" s="26" customFormat="1" ht="34.5" x14ac:dyDescent="0.2">
      <c r="A46" s="30">
        <f t="shared" si="2"/>
        <v>38</v>
      </c>
      <c r="B46" s="30" t="s">
        <v>34</v>
      </c>
      <c r="C46" s="35" t="s">
        <v>149</v>
      </c>
      <c r="D46" s="35" t="s">
        <v>149</v>
      </c>
      <c r="E46" s="29" t="s">
        <v>150</v>
      </c>
      <c r="F46" s="30" t="s">
        <v>151</v>
      </c>
      <c r="G46" s="32">
        <v>1199710.42</v>
      </c>
      <c r="H46" s="33">
        <v>1199710.42</v>
      </c>
      <c r="I46" s="22">
        <f t="shared" si="3"/>
        <v>1199710.42</v>
      </c>
      <c r="J46" s="22">
        <v>839797.3</v>
      </c>
      <c r="K46" s="23">
        <f t="shared" si="0"/>
        <v>0</v>
      </c>
      <c r="L46" s="24">
        <v>1</v>
      </c>
      <c r="M46" s="24">
        <f t="shared" si="1"/>
        <v>1</v>
      </c>
      <c r="N46" s="28"/>
    </row>
    <row r="47" spans="1:16372" s="26" customFormat="1" ht="23.25" x14ac:dyDescent="0.2">
      <c r="A47" s="19">
        <f t="shared" si="2"/>
        <v>39</v>
      </c>
      <c r="B47" s="19" t="s">
        <v>34</v>
      </c>
      <c r="C47" s="29" t="s">
        <v>110</v>
      </c>
      <c r="D47" s="20" t="s">
        <v>152</v>
      </c>
      <c r="E47" s="20" t="s">
        <v>153</v>
      </c>
      <c r="F47" s="19" t="s">
        <v>154</v>
      </c>
      <c r="G47" s="21">
        <v>1199698.42</v>
      </c>
      <c r="H47" s="22">
        <v>1199698.42</v>
      </c>
      <c r="I47" s="22">
        <f t="shared" si="3"/>
        <v>1199698.42</v>
      </c>
      <c r="J47" s="22"/>
      <c r="K47" s="23">
        <f t="shared" si="0"/>
        <v>0</v>
      </c>
      <c r="L47" s="24">
        <v>1</v>
      </c>
      <c r="M47" s="24">
        <f t="shared" si="1"/>
        <v>1</v>
      </c>
      <c r="N47" s="28"/>
    </row>
    <row r="48" spans="1:16372" s="26" customFormat="1" ht="23.25" x14ac:dyDescent="0.2">
      <c r="A48" s="19">
        <f t="shared" si="2"/>
        <v>40</v>
      </c>
      <c r="B48" s="19" t="s">
        <v>34</v>
      </c>
      <c r="C48" s="20" t="s">
        <v>42</v>
      </c>
      <c r="D48" s="20" t="s">
        <v>155</v>
      </c>
      <c r="E48" s="20" t="s">
        <v>156</v>
      </c>
      <c r="F48" s="19" t="s">
        <v>157</v>
      </c>
      <c r="G48" s="21">
        <v>1199710.55</v>
      </c>
      <c r="H48" s="22">
        <v>1199710.55</v>
      </c>
      <c r="I48" s="22">
        <f t="shared" si="3"/>
        <v>1199710.55</v>
      </c>
      <c r="J48" s="22">
        <v>337995.93</v>
      </c>
      <c r="K48" s="23">
        <f t="shared" si="0"/>
        <v>0</v>
      </c>
      <c r="L48" s="24">
        <v>1</v>
      </c>
      <c r="M48" s="24">
        <f t="shared" si="1"/>
        <v>1</v>
      </c>
      <c r="N48" s="28"/>
    </row>
    <row r="49" spans="1:14" s="26" customFormat="1" ht="23.25" x14ac:dyDescent="0.2">
      <c r="A49" s="19">
        <f t="shared" si="2"/>
        <v>41</v>
      </c>
      <c r="B49" s="19" t="s">
        <v>34</v>
      </c>
      <c r="C49" s="20" t="s">
        <v>42</v>
      </c>
      <c r="D49" s="20" t="s">
        <v>158</v>
      </c>
      <c r="E49" s="20" t="s">
        <v>159</v>
      </c>
      <c r="F49" s="19" t="s">
        <v>160</v>
      </c>
      <c r="G49" s="21">
        <v>1199794.1100000001</v>
      </c>
      <c r="H49" s="22">
        <v>1199794.1100000001</v>
      </c>
      <c r="I49" s="22">
        <f t="shared" si="3"/>
        <v>1199794.1100000001</v>
      </c>
      <c r="J49" s="22">
        <v>131027.66</v>
      </c>
      <c r="K49" s="23">
        <f t="shared" si="0"/>
        <v>0</v>
      </c>
      <c r="L49" s="24">
        <v>1</v>
      </c>
      <c r="M49" s="24">
        <f t="shared" si="1"/>
        <v>1</v>
      </c>
      <c r="N49" s="28"/>
    </row>
    <row r="50" spans="1:14" s="26" customFormat="1" ht="23.25" x14ac:dyDescent="0.2">
      <c r="A50" s="19">
        <f t="shared" si="2"/>
        <v>42</v>
      </c>
      <c r="B50" s="19" t="s">
        <v>34</v>
      </c>
      <c r="C50" s="29" t="s">
        <v>161</v>
      </c>
      <c r="D50" s="29" t="s">
        <v>162</v>
      </c>
      <c r="E50" s="29" t="s">
        <v>163</v>
      </c>
      <c r="F50" s="19" t="s">
        <v>164</v>
      </c>
      <c r="G50" s="21">
        <v>1199720.42</v>
      </c>
      <c r="H50" s="22">
        <v>1199720.42</v>
      </c>
      <c r="I50" s="22">
        <f t="shared" si="3"/>
        <v>1199720.42</v>
      </c>
      <c r="J50" s="22">
        <v>103743.85</v>
      </c>
      <c r="K50" s="23">
        <f t="shared" si="0"/>
        <v>0</v>
      </c>
      <c r="L50" s="24">
        <v>1</v>
      </c>
      <c r="M50" s="24">
        <f t="shared" si="1"/>
        <v>1</v>
      </c>
      <c r="N50" s="28"/>
    </row>
    <row r="51" spans="1:14" s="26" customFormat="1" ht="23.25" x14ac:dyDescent="0.2">
      <c r="A51" s="19">
        <f t="shared" si="2"/>
        <v>43</v>
      </c>
      <c r="B51" s="19" t="s">
        <v>34</v>
      </c>
      <c r="C51" s="29" t="s">
        <v>165</v>
      </c>
      <c r="D51" s="29" t="s">
        <v>166</v>
      </c>
      <c r="E51" s="29" t="s">
        <v>167</v>
      </c>
      <c r="F51" s="19" t="s">
        <v>168</v>
      </c>
      <c r="G51" s="21">
        <v>999751.48</v>
      </c>
      <c r="H51" s="22">
        <v>999751.48</v>
      </c>
      <c r="I51" s="22">
        <f t="shared" si="3"/>
        <v>999751.48</v>
      </c>
      <c r="J51" s="22">
        <v>0</v>
      </c>
      <c r="K51" s="23">
        <f t="shared" si="0"/>
        <v>0</v>
      </c>
      <c r="L51" s="24">
        <v>1</v>
      </c>
      <c r="M51" s="24">
        <f t="shared" si="1"/>
        <v>1</v>
      </c>
      <c r="N51" s="28"/>
    </row>
    <row r="52" spans="1:14" s="26" customFormat="1" ht="23.25" x14ac:dyDescent="0.2">
      <c r="A52" s="19">
        <f t="shared" si="2"/>
        <v>44</v>
      </c>
      <c r="B52" s="19" t="s">
        <v>169</v>
      </c>
      <c r="C52" s="20" t="s">
        <v>170</v>
      </c>
      <c r="D52" s="20" t="s">
        <v>170</v>
      </c>
      <c r="E52" s="20" t="s">
        <v>171</v>
      </c>
      <c r="F52" s="19" t="s">
        <v>172</v>
      </c>
      <c r="G52" s="21">
        <v>2499698.75</v>
      </c>
      <c r="H52" s="22">
        <v>2499698.75</v>
      </c>
      <c r="I52" s="22">
        <f t="shared" si="3"/>
        <v>2499698.75</v>
      </c>
      <c r="J52" s="22">
        <v>1436619.64</v>
      </c>
      <c r="K52" s="23">
        <f t="shared" si="0"/>
        <v>0</v>
      </c>
      <c r="L52" s="24">
        <v>1</v>
      </c>
      <c r="M52" s="24">
        <f t="shared" si="1"/>
        <v>1</v>
      </c>
      <c r="N52" s="28"/>
    </row>
    <row r="53" spans="1:14" s="26" customFormat="1" ht="23.25" x14ac:dyDescent="0.2">
      <c r="A53" s="19">
        <f t="shared" si="2"/>
        <v>45</v>
      </c>
      <c r="B53" s="19" t="s">
        <v>49</v>
      </c>
      <c r="C53" s="20" t="s">
        <v>83</v>
      </c>
      <c r="D53" s="20" t="s">
        <v>173</v>
      </c>
      <c r="E53" s="20" t="s">
        <v>174</v>
      </c>
      <c r="F53" s="19" t="s">
        <v>175</v>
      </c>
      <c r="G53" s="21">
        <v>1999795.11</v>
      </c>
      <c r="H53" s="22">
        <v>1999795.11</v>
      </c>
      <c r="I53" s="22">
        <f t="shared" si="3"/>
        <v>1999795.11</v>
      </c>
      <c r="J53" s="22">
        <v>1399856.58</v>
      </c>
      <c r="K53" s="23">
        <f t="shared" si="0"/>
        <v>0</v>
      </c>
      <c r="L53" s="24">
        <v>1</v>
      </c>
      <c r="M53" s="24">
        <f t="shared" si="1"/>
        <v>1</v>
      </c>
      <c r="N53" s="28"/>
    </row>
    <row r="54" spans="1:14" s="26" customFormat="1" ht="34.5" customHeight="1" x14ac:dyDescent="0.2">
      <c r="A54" s="19">
        <f t="shared" si="2"/>
        <v>46</v>
      </c>
      <c r="B54" s="19" t="s">
        <v>169</v>
      </c>
      <c r="C54" s="29" t="s">
        <v>176</v>
      </c>
      <c r="D54" s="29" t="s">
        <v>176</v>
      </c>
      <c r="E54" s="29" t="s">
        <v>177</v>
      </c>
      <c r="F54" s="19" t="s">
        <v>178</v>
      </c>
      <c r="G54" s="21">
        <v>1999874.11</v>
      </c>
      <c r="H54" s="22">
        <v>1999874.11</v>
      </c>
      <c r="I54" s="22">
        <f t="shared" si="3"/>
        <v>1999874.11</v>
      </c>
      <c r="J54" s="22">
        <v>24360</v>
      </c>
      <c r="K54" s="23">
        <f t="shared" si="0"/>
        <v>0</v>
      </c>
      <c r="L54" s="24">
        <v>1</v>
      </c>
      <c r="M54" s="24">
        <f t="shared" si="1"/>
        <v>1</v>
      </c>
      <c r="N54" s="28"/>
    </row>
    <row r="55" spans="1:14" s="26" customFormat="1" ht="19.5" customHeight="1" x14ac:dyDescent="0.2">
      <c r="A55" s="19">
        <f t="shared" si="2"/>
        <v>47</v>
      </c>
      <c r="B55" s="19" t="s">
        <v>49</v>
      </c>
      <c r="C55" s="29" t="s">
        <v>179</v>
      </c>
      <c r="D55" s="29" t="s">
        <v>179</v>
      </c>
      <c r="E55" s="29" t="s">
        <v>180</v>
      </c>
      <c r="F55" s="19" t="s">
        <v>181</v>
      </c>
      <c r="G55" s="21">
        <v>1498120.33</v>
      </c>
      <c r="H55" s="23">
        <v>1498120.33</v>
      </c>
      <c r="I55" s="22">
        <f t="shared" si="3"/>
        <v>1498120.33</v>
      </c>
      <c r="J55" s="22">
        <v>0</v>
      </c>
      <c r="K55" s="23">
        <f t="shared" si="0"/>
        <v>0</v>
      </c>
      <c r="L55" s="24">
        <v>1</v>
      </c>
      <c r="M55" s="24">
        <f t="shared" si="1"/>
        <v>1</v>
      </c>
      <c r="N55" s="28"/>
    </row>
    <row r="56" spans="1:14" s="26" customFormat="1" ht="28.5" customHeight="1" x14ac:dyDescent="0.2">
      <c r="A56" s="19">
        <f t="shared" si="2"/>
        <v>48</v>
      </c>
      <c r="B56" s="19" t="s">
        <v>49</v>
      </c>
      <c r="C56" s="29" t="s">
        <v>182</v>
      </c>
      <c r="D56" s="29" t="s">
        <v>182</v>
      </c>
      <c r="E56" s="29" t="s">
        <v>183</v>
      </c>
      <c r="F56" s="19" t="s">
        <v>184</v>
      </c>
      <c r="G56" s="21">
        <v>1497862.86</v>
      </c>
      <c r="H56" s="23">
        <v>1497862.86</v>
      </c>
      <c r="I56" s="22">
        <f t="shared" si="3"/>
        <v>1497862.86</v>
      </c>
      <c r="J56" s="22">
        <v>382098.86</v>
      </c>
      <c r="K56" s="23">
        <f t="shared" si="0"/>
        <v>0</v>
      </c>
      <c r="L56" s="24">
        <v>1</v>
      </c>
      <c r="M56" s="24">
        <f t="shared" si="1"/>
        <v>1</v>
      </c>
      <c r="N56" s="28"/>
    </row>
    <row r="57" spans="1:14" s="26" customFormat="1" ht="23.25" customHeight="1" x14ac:dyDescent="0.2">
      <c r="A57" s="19">
        <f t="shared" si="2"/>
        <v>49</v>
      </c>
      <c r="B57" s="19" t="s">
        <v>49</v>
      </c>
      <c r="C57" s="20" t="s">
        <v>87</v>
      </c>
      <c r="D57" s="20" t="s">
        <v>185</v>
      </c>
      <c r="E57" s="20" t="s">
        <v>186</v>
      </c>
      <c r="F57" s="19" t="s">
        <v>187</v>
      </c>
      <c r="G57" s="21">
        <v>1498611.27</v>
      </c>
      <c r="H57" s="23">
        <v>1498611.27</v>
      </c>
      <c r="I57" s="22">
        <f t="shared" si="3"/>
        <v>1498611.27</v>
      </c>
      <c r="J57" s="22">
        <v>807490.18</v>
      </c>
      <c r="K57" s="23">
        <f t="shared" si="0"/>
        <v>0</v>
      </c>
      <c r="L57" s="24">
        <v>1</v>
      </c>
      <c r="M57" s="24">
        <f t="shared" si="1"/>
        <v>1</v>
      </c>
      <c r="N57" s="28"/>
    </row>
    <row r="58" spans="1:14" s="26" customFormat="1" ht="24.75" customHeight="1" x14ac:dyDescent="0.2">
      <c r="A58" s="19">
        <f t="shared" si="2"/>
        <v>50</v>
      </c>
      <c r="B58" s="19" t="s">
        <v>49</v>
      </c>
      <c r="C58" s="29" t="s">
        <v>188</v>
      </c>
      <c r="D58" s="29" t="s">
        <v>188</v>
      </c>
      <c r="E58" s="29" t="s">
        <v>183</v>
      </c>
      <c r="F58" s="19" t="s">
        <v>189</v>
      </c>
      <c r="G58" s="21">
        <v>1498009.05</v>
      </c>
      <c r="H58" s="23">
        <v>1498009.05</v>
      </c>
      <c r="I58" s="22">
        <f t="shared" si="3"/>
        <v>1498009.05</v>
      </c>
      <c r="J58" s="22">
        <v>1048606.32</v>
      </c>
      <c r="K58" s="23">
        <f t="shared" si="0"/>
        <v>0</v>
      </c>
      <c r="L58" s="24">
        <v>1</v>
      </c>
      <c r="M58" s="24">
        <f t="shared" si="1"/>
        <v>1</v>
      </c>
      <c r="N58" s="28"/>
    </row>
    <row r="59" spans="1:14" s="26" customFormat="1" ht="34.5" customHeight="1" x14ac:dyDescent="0.2">
      <c r="A59" s="19">
        <f t="shared" si="2"/>
        <v>51</v>
      </c>
      <c r="B59" s="19" t="s">
        <v>49</v>
      </c>
      <c r="C59" s="29" t="s">
        <v>190</v>
      </c>
      <c r="D59" s="29" t="s">
        <v>190</v>
      </c>
      <c r="E59" s="29" t="s">
        <v>191</v>
      </c>
      <c r="F59" s="19" t="s">
        <v>192</v>
      </c>
      <c r="G59" s="21">
        <v>1418917.86</v>
      </c>
      <c r="H59" s="23">
        <v>1418917.86</v>
      </c>
      <c r="I59" s="22">
        <f t="shared" si="3"/>
        <v>1418917.86</v>
      </c>
      <c r="J59" s="22">
        <v>16240</v>
      </c>
      <c r="K59" s="23">
        <f t="shared" si="0"/>
        <v>0</v>
      </c>
      <c r="L59" s="24">
        <v>1</v>
      </c>
      <c r="M59" s="24">
        <f t="shared" si="1"/>
        <v>1</v>
      </c>
      <c r="N59" s="28"/>
    </row>
    <row r="60" spans="1:14" s="26" customFormat="1" ht="23.25" x14ac:dyDescent="0.2">
      <c r="A60" s="19">
        <f t="shared" si="2"/>
        <v>52</v>
      </c>
      <c r="B60" s="19" t="s">
        <v>49</v>
      </c>
      <c r="C60" s="29" t="s">
        <v>95</v>
      </c>
      <c r="D60" s="29" t="s">
        <v>193</v>
      </c>
      <c r="E60" s="29" t="s">
        <v>194</v>
      </c>
      <c r="F60" s="19" t="s">
        <v>195</v>
      </c>
      <c r="G60" s="21">
        <v>1490462.3</v>
      </c>
      <c r="H60" s="23">
        <v>1490462.3</v>
      </c>
      <c r="I60" s="22">
        <f t="shared" si="3"/>
        <v>1490462.3</v>
      </c>
      <c r="J60" s="22">
        <v>25535.06</v>
      </c>
      <c r="K60" s="23">
        <f t="shared" si="0"/>
        <v>0</v>
      </c>
      <c r="L60" s="24">
        <v>1</v>
      </c>
      <c r="M60" s="24">
        <f t="shared" si="1"/>
        <v>1</v>
      </c>
      <c r="N60" s="28"/>
    </row>
    <row r="61" spans="1:14" s="26" customFormat="1" ht="27" customHeight="1" x14ac:dyDescent="0.2">
      <c r="A61" s="19">
        <f t="shared" si="2"/>
        <v>53</v>
      </c>
      <c r="B61" s="19" t="s">
        <v>49</v>
      </c>
      <c r="C61" s="29" t="s">
        <v>176</v>
      </c>
      <c r="D61" s="29" t="s">
        <v>196</v>
      </c>
      <c r="E61" s="29" t="s">
        <v>186</v>
      </c>
      <c r="F61" s="19" t="s">
        <v>197</v>
      </c>
      <c r="G61" s="21">
        <v>1491640.22</v>
      </c>
      <c r="H61" s="23">
        <v>1491640.22</v>
      </c>
      <c r="I61" s="22">
        <f t="shared" si="3"/>
        <v>1491640.22</v>
      </c>
      <c r="J61" s="22">
        <f>1029530.09+0.01</f>
        <v>1029530.1</v>
      </c>
      <c r="K61" s="23">
        <f t="shared" si="0"/>
        <v>0</v>
      </c>
      <c r="L61" s="24">
        <v>1</v>
      </c>
      <c r="M61" s="24">
        <f t="shared" si="1"/>
        <v>1</v>
      </c>
      <c r="N61" s="28"/>
    </row>
    <row r="62" spans="1:14" s="26" customFormat="1" ht="34.5" customHeight="1" x14ac:dyDescent="0.2">
      <c r="A62" s="19">
        <f t="shared" si="2"/>
        <v>54</v>
      </c>
      <c r="B62" s="19" t="s">
        <v>49</v>
      </c>
      <c r="C62" s="29" t="s">
        <v>198</v>
      </c>
      <c r="D62" s="29" t="s">
        <v>199</v>
      </c>
      <c r="E62" s="29" t="s">
        <v>194</v>
      </c>
      <c r="F62" s="19" t="s">
        <v>200</v>
      </c>
      <c r="G62" s="21">
        <v>1491036.68</v>
      </c>
      <c r="H62" s="23">
        <v>1491036.68</v>
      </c>
      <c r="I62" s="22">
        <f t="shared" si="3"/>
        <v>1491036.68</v>
      </c>
      <c r="J62" s="22">
        <v>646421.36</v>
      </c>
      <c r="K62" s="23">
        <f t="shared" si="0"/>
        <v>0</v>
      </c>
      <c r="L62" s="24">
        <v>1</v>
      </c>
      <c r="M62" s="24">
        <f t="shared" si="1"/>
        <v>1</v>
      </c>
      <c r="N62" s="28"/>
    </row>
    <row r="63" spans="1:14" s="26" customFormat="1" ht="29.25" customHeight="1" x14ac:dyDescent="0.2">
      <c r="A63" s="19">
        <f t="shared" si="2"/>
        <v>55</v>
      </c>
      <c r="B63" s="19" t="s">
        <v>169</v>
      </c>
      <c r="C63" s="20" t="s">
        <v>99</v>
      </c>
      <c r="D63" s="20" t="s">
        <v>201</v>
      </c>
      <c r="E63" s="20" t="s">
        <v>183</v>
      </c>
      <c r="F63" s="19" t="s">
        <v>202</v>
      </c>
      <c r="G63" s="21">
        <v>1191362.1100000001</v>
      </c>
      <c r="H63" s="23">
        <v>1191362.1100000001</v>
      </c>
      <c r="I63" s="22">
        <f t="shared" si="3"/>
        <v>1191362.1100000001</v>
      </c>
      <c r="J63" s="22">
        <v>833953.47</v>
      </c>
      <c r="K63" s="23">
        <f t="shared" si="0"/>
        <v>0</v>
      </c>
      <c r="L63" s="24">
        <v>1</v>
      </c>
      <c r="M63" s="24">
        <f t="shared" si="1"/>
        <v>1</v>
      </c>
      <c r="N63" s="28"/>
    </row>
    <row r="64" spans="1:14" s="26" customFormat="1" ht="33.75" x14ac:dyDescent="0.2">
      <c r="A64" s="30">
        <f t="shared" si="2"/>
        <v>56</v>
      </c>
      <c r="B64" s="30" t="s">
        <v>34</v>
      </c>
      <c r="C64" s="35" t="s">
        <v>203</v>
      </c>
      <c r="D64" s="35" t="s">
        <v>204</v>
      </c>
      <c r="E64" s="35" t="s">
        <v>205</v>
      </c>
      <c r="F64" s="30" t="s">
        <v>206</v>
      </c>
      <c r="G64" s="32">
        <v>2834887.4</v>
      </c>
      <c r="H64" s="36">
        <v>2834887.4</v>
      </c>
      <c r="I64" s="22">
        <f t="shared" si="3"/>
        <v>2834887.4</v>
      </c>
      <c r="J64" s="22">
        <v>297663.17</v>
      </c>
      <c r="K64" s="23">
        <f t="shared" si="0"/>
        <v>0</v>
      </c>
      <c r="L64" s="24">
        <v>1</v>
      </c>
      <c r="M64" s="24">
        <f t="shared" si="1"/>
        <v>1</v>
      </c>
      <c r="N64" s="28"/>
    </row>
    <row r="65" spans="1:14" s="26" customFormat="1" ht="21.75" customHeight="1" x14ac:dyDescent="0.2">
      <c r="A65" s="19">
        <f t="shared" si="2"/>
        <v>57</v>
      </c>
      <c r="B65" s="19" t="s">
        <v>34</v>
      </c>
      <c r="C65" s="20" t="s">
        <v>207</v>
      </c>
      <c r="D65" s="20" t="s">
        <v>207</v>
      </c>
      <c r="E65" s="20" t="s">
        <v>208</v>
      </c>
      <c r="F65" s="19" t="s">
        <v>209</v>
      </c>
      <c r="G65" s="21">
        <v>1877495.65</v>
      </c>
      <c r="H65" s="23">
        <v>1877495.65</v>
      </c>
      <c r="I65" s="22">
        <f t="shared" si="3"/>
        <v>1877495.65</v>
      </c>
      <c r="J65" s="22">
        <v>0</v>
      </c>
      <c r="K65" s="23">
        <f t="shared" si="0"/>
        <v>0</v>
      </c>
      <c r="L65" s="24">
        <v>1</v>
      </c>
      <c r="M65" s="24">
        <f t="shared" si="1"/>
        <v>1</v>
      </c>
      <c r="N65" s="28"/>
    </row>
    <row r="66" spans="1:14" s="26" customFormat="1" ht="23.25" x14ac:dyDescent="0.2">
      <c r="A66" s="37">
        <f t="shared" si="2"/>
        <v>58</v>
      </c>
      <c r="B66" s="37" t="s">
        <v>34</v>
      </c>
      <c r="C66" s="37" t="s">
        <v>210</v>
      </c>
      <c r="D66" s="37" t="s">
        <v>211</v>
      </c>
      <c r="E66" s="29" t="s">
        <v>212</v>
      </c>
      <c r="F66" s="19" t="s">
        <v>213</v>
      </c>
      <c r="G66" s="21">
        <v>1093735.68</v>
      </c>
      <c r="H66" s="23">
        <v>1093735.68</v>
      </c>
      <c r="I66" s="22">
        <f t="shared" si="3"/>
        <v>1093735.68</v>
      </c>
      <c r="J66" s="22">
        <v>0</v>
      </c>
      <c r="K66" s="23">
        <f t="shared" si="0"/>
        <v>0</v>
      </c>
      <c r="L66" s="24">
        <v>1</v>
      </c>
      <c r="M66" s="24">
        <f t="shared" si="1"/>
        <v>1</v>
      </c>
      <c r="N66" s="28"/>
    </row>
    <row r="67" spans="1:14" s="26" customFormat="1" ht="23.25" customHeight="1" x14ac:dyDescent="0.2">
      <c r="A67" s="38"/>
      <c r="B67" s="38"/>
      <c r="C67" s="38"/>
      <c r="D67" s="38"/>
      <c r="E67" s="39" t="s">
        <v>214</v>
      </c>
      <c r="F67" s="19" t="s">
        <v>215</v>
      </c>
      <c r="G67" s="21">
        <v>1000000</v>
      </c>
      <c r="H67" s="23">
        <v>999890.5</v>
      </c>
      <c r="I67" s="22">
        <f t="shared" si="3"/>
        <v>999890.5</v>
      </c>
      <c r="J67" s="22">
        <f>H67-I67</f>
        <v>0</v>
      </c>
      <c r="K67" s="23">
        <f t="shared" si="0"/>
        <v>109.5</v>
      </c>
      <c r="L67" s="24">
        <v>1</v>
      </c>
      <c r="M67" s="24">
        <f t="shared" si="1"/>
        <v>1</v>
      </c>
      <c r="N67" s="28"/>
    </row>
    <row r="68" spans="1:14" s="26" customFormat="1" ht="23.25" x14ac:dyDescent="0.2">
      <c r="A68" s="19">
        <f>A66+1</f>
        <v>59</v>
      </c>
      <c r="B68" s="19" t="s">
        <v>34</v>
      </c>
      <c r="C68" s="20" t="s">
        <v>170</v>
      </c>
      <c r="D68" s="20" t="s">
        <v>216</v>
      </c>
      <c r="E68" s="20" t="s">
        <v>217</v>
      </c>
      <c r="F68" s="19" t="s">
        <v>218</v>
      </c>
      <c r="G68" s="21">
        <v>1103093.3</v>
      </c>
      <c r="H68" s="23">
        <v>1103093.3</v>
      </c>
      <c r="I68" s="22">
        <f t="shared" si="3"/>
        <v>1103093.3</v>
      </c>
      <c r="J68" s="22">
        <v>0</v>
      </c>
      <c r="K68" s="23">
        <f t="shared" si="0"/>
        <v>0</v>
      </c>
      <c r="L68" s="24">
        <v>1</v>
      </c>
      <c r="M68" s="24">
        <f t="shared" si="1"/>
        <v>1</v>
      </c>
      <c r="N68" s="28"/>
    </row>
    <row r="69" spans="1:14" s="26" customFormat="1" ht="23.25" x14ac:dyDescent="0.2">
      <c r="A69" s="19">
        <f t="shared" si="2"/>
        <v>60</v>
      </c>
      <c r="B69" s="19" t="s">
        <v>34</v>
      </c>
      <c r="C69" s="29" t="s">
        <v>219</v>
      </c>
      <c r="D69" s="29" t="s">
        <v>220</v>
      </c>
      <c r="E69" s="29" t="s">
        <v>221</v>
      </c>
      <c r="F69" s="19" t="s">
        <v>222</v>
      </c>
      <c r="G69" s="21">
        <v>1189602.8</v>
      </c>
      <c r="H69" s="23">
        <v>1189602.8</v>
      </c>
      <c r="I69" s="22">
        <f t="shared" si="3"/>
        <v>1189602.8</v>
      </c>
      <c r="J69" s="22">
        <v>0</v>
      </c>
      <c r="K69" s="23">
        <f t="shared" si="0"/>
        <v>0</v>
      </c>
      <c r="L69" s="24">
        <v>1</v>
      </c>
      <c r="M69" s="24">
        <f t="shared" si="1"/>
        <v>1</v>
      </c>
      <c r="N69" s="28"/>
    </row>
    <row r="70" spans="1:14" s="26" customFormat="1" ht="23.25" x14ac:dyDescent="0.2">
      <c r="A70" s="19">
        <f t="shared" si="2"/>
        <v>61</v>
      </c>
      <c r="B70" s="19" t="s">
        <v>34</v>
      </c>
      <c r="C70" s="20" t="s">
        <v>223</v>
      </c>
      <c r="D70" s="20" t="s">
        <v>224</v>
      </c>
      <c r="E70" s="20" t="s">
        <v>225</v>
      </c>
      <c r="F70" s="19" t="s">
        <v>226</v>
      </c>
      <c r="G70" s="21">
        <v>1143241.25</v>
      </c>
      <c r="H70" s="23">
        <v>1143241.25</v>
      </c>
      <c r="I70" s="22">
        <f t="shared" si="3"/>
        <v>1143241.25</v>
      </c>
      <c r="J70" s="22">
        <v>0</v>
      </c>
      <c r="K70" s="23">
        <f t="shared" si="0"/>
        <v>0</v>
      </c>
      <c r="L70" s="24">
        <v>1</v>
      </c>
      <c r="M70" s="24">
        <f t="shared" si="1"/>
        <v>1</v>
      </c>
      <c r="N70" s="34"/>
    </row>
    <row r="71" spans="1:14" s="26" customFormat="1" ht="47.25" customHeight="1" x14ac:dyDescent="0.2">
      <c r="A71" s="30">
        <f t="shared" si="2"/>
        <v>62</v>
      </c>
      <c r="B71" s="30" t="s">
        <v>34</v>
      </c>
      <c r="C71" s="31" t="s">
        <v>28</v>
      </c>
      <c r="D71" s="31" t="s">
        <v>227</v>
      </c>
      <c r="E71" s="20" t="s">
        <v>228</v>
      </c>
      <c r="F71" s="30" t="s">
        <v>229</v>
      </c>
      <c r="G71" s="32">
        <v>1193359.08</v>
      </c>
      <c r="H71" s="36">
        <v>1193359.08</v>
      </c>
      <c r="I71" s="22">
        <f t="shared" si="3"/>
        <v>1193359.08</v>
      </c>
      <c r="J71" s="22">
        <v>0</v>
      </c>
      <c r="K71" s="23">
        <f t="shared" si="0"/>
        <v>0</v>
      </c>
      <c r="L71" s="24">
        <v>1</v>
      </c>
      <c r="M71" s="24">
        <f t="shared" si="1"/>
        <v>1</v>
      </c>
      <c r="N71" s="25" t="s">
        <v>23</v>
      </c>
    </row>
    <row r="72" spans="1:14" s="26" customFormat="1" ht="34.5" customHeight="1" x14ac:dyDescent="0.2">
      <c r="A72" s="19">
        <f t="shared" si="2"/>
        <v>63</v>
      </c>
      <c r="B72" s="19" t="s">
        <v>34</v>
      </c>
      <c r="C72" s="20" t="s">
        <v>28</v>
      </c>
      <c r="D72" s="20" t="s">
        <v>230</v>
      </c>
      <c r="E72" s="20" t="s">
        <v>191</v>
      </c>
      <c r="F72" s="19" t="s">
        <v>231</v>
      </c>
      <c r="G72" s="21">
        <v>1194439.3899999999</v>
      </c>
      <c r="H72" s="23">
        <v>1194439.3899999999</v>
      </c>
      <c r="I72" s="22">
        <f t="shared" si="3"/>
        <v>1194439.3899999999</v>
      </c>
      <c r="J72" s="22">
        <v>16240</v>
      </c>
      <c r="K72" s="23">
        <f t="shared" si="0"/>
        <v>0</v>
      </c>
      <c r="L72" s="24">
        <v>1</v>
      </c>
      <c r="M72" s="24">
        <f t="shared" si="1"/>
        <v>1</v>
      </c>
      <c r="N72" s="28"/>
    </row>
    <row r="73" spans="1:14" s="26" customFormat="1" ht="23.25" x14ac:dyDescent="0.2">
      <c r="A73" s="19">
        <f t="shared" si="2"/>
        <v>64</v>
      </c>
      <c r="B73" s="19" t="s">
        <v>34</v>
      </c>
      <c r="C73" s="20" t="s">
        <v>28</v>
      </c>
      <c r="D73" s="20" t="s">
        <v>232</v>
      </c>
      <c r="E73" s="20" t="s">
        <v>233</v>
      </c>
      <c r="F73" s="19" t="s">
        <v>234</v>
      </c>
      <c r="G73" s="21">
        <v>1104088.5</v>
      </c>
      <c r="H73" s="23">
        <v>1104088.5</v>
      </c>
      <c r="I73" s="22">
        <f t="shared" si="3"/>
        <v>1104088.5</v>
      </c>
      <c r="J73" s="22">
        <v>0</v>
      </c>
      <c r="K73" s="23">
        <f t="shared" si="0"/>
        <v>0</v>
      </c>
      <c r="L73" s="24">
        <v>1</v>
      </c>
      <c r="M73" s="24">
        <f t="shared" si="1"/>
        <v>1</v>
      </c>
      <c r="N73" s="28"/>
    </row>
    <row r="74" spans="1:14" s="26" customFormat="1" ht="23.25" x14ac:dyDescent="0.2">
      <c r="A74" s="19">
        <f t="shared" si="2"/>
        <v>65</v>
      </c>
      <c r="B74" s="19" t="s">
        <v>34</v>
      </c>
      <c r="C74" s="29" t="s">
        <v>235</v>
      </c>
      <c r="D74" s="29" t="s">
        <v>236</v>
      </c>
      <c r="E74" s="29" t="s">
        <v>237</v>
      </c>
      <c r="F74" s="19" t="s">
        <v>238</v>
      </c>
      <c r="G74" s="21">
        <v>1083189.83</v>
      </c>
      <c r="H74" s="23">
        <v>1083189.83</v>
      </c>
      <c r="I74" s="22">
        <f t="shared" si="3"/>
        <v>1083189.83</v>
      </c>
      <c r="J74" s="22">
        <v>0</v>
      </c>
      <c r="K74" s="23">
        <f t="shared" ref="K74:K90" si="4">G74-H74</f>
        <v>0</v>
      </c>
      <c r="L74" s="24">
        <v>1</v>
      </c>
      <c r="M74" s="24">
        <f t="shared" si="1"/>
        <v>1</v>
      </c>
      <c r="N74" s="28"/>
    </row>
    <row r="75" spans="1:14" s="26" customFormat="1" ht="27.75" customHeight="1" x14ac:dyDescent="0.2">
      <c r="A75" s="19">
        <f t="shared" ref="A75:A90" si="5">A74+1</f>
        <v>66</v>
      </c>
      <c r="B75" s="19" t="s">
        <v>49</v>
      </c>
      <c r="C75" s="20" t="s">
        <v>239</v>
      </c>
      <c r="D75" s="20" t="s">
        <v>239</v>
      </c>
      <c r="E75" s="20" t="s">
        <v>240</v>
      </c>
      <c r="F75" s="19" t="s">
        <v>241</v>
      </c>
      <c r="G75" s="21">
        <v>2813988.18</v>
      </c>
      <c r="H75" s="23">
        <v>2813988.18</v>
      </c>
      <c r="I75" s="22">
        <f t="shared" si="3"/>
        <v>2813988.18</v>
      </c>
      <c r="J75" s="22">
        <v>0</v>
      </c>
      <c r="K75" s="23">
        <f t="shared" si="4"/>
        <v>0</v>
      </c>
      <c r="L75" s="24">
        <v>1</v>
      </c>
      <c r="M75" s="24">
        <f t="shared" ref="M75:M90" si="6">I75/H75</f>
        <v>1</v>
      </c>
      <c r="N75" s="28"/>
    </row>
    <row r="76" spans="1:14" s="26" customFormat="1" ht="25.5" customHeight="1" x14ac:dyDescent="0.2">
      <c r="A76" s="19">
        <f t="shared" si="5"/>
        <v>67</v>
      </c>
      <c r="B76" s="19" t="s">
        <v>169</v>
      </c>
      <c r="C76" s="29" t="s">
        <v>87</v>
      </c>
      <c r="D76" s="29" t="s">
        <v>87</v>
      </c>
      <c r="E76" s="29" t="s">
        <v>242</v>
      </c>
      <c r="F76" s="19" t="s">
        <v>243</v>
      </c>
      <c r="G76" s="21">
        <v>1472918.87</v>
      </c>
      <c r="H76" s="23">
        <v>1472918.87</v>
      </c>
      <c r="I76" s="22">
        <f t="shared" ref="I76:I90" si="7">H76</f>
        <v>1472918.87</v>
      </c>
      <c r="J76" s="22">
        <v>0</v>
      </c>
      <c r="K76" s="23">
        <f t="shared" si="4"/>
        <v>0</v>
      </c>
      <c r="L76" s="24">
        <v>1</v>
      </c>
      <c r="M76" s="24">
        <f t="shared" si="6"/>
        <v>1</v>
      </c>
      <c r="N76" s="28"/>
    </row>
    <row r="77" spans="1:14" s="26" customFormat="1" ht="29.25" customHeight="1" x14ac:dyDescent="0.2">
      <c r="A77" s="19">
        <f t="shared" si="5"/>
        <v>68</v>
      </c>
      <c r="B77" s="19" t="s">
        <v>49</v>
      </c>
      <c r="C77" s="20" t="s">
        <v>244</v>
      </c>
      <c r="D77" s="20" t="s">
        <v>244</v>
      </c>
      <c r="E77" s="20" t="s">
        <v>245</v>
      </c>
      <c r="F77" s="19" t="s">
        <v>246</v>
      </c>
      <c r="G77" s="21">
        <v>1451848.8</v>
      </c>
      <c r="H77" s="23">
        <v>1451848.8</v>
      </c>
      <c r="I77" s="22">
        <f t="shared" si="7"/>
        <v>1451848.8</v>
      </c>
      <c r="J77" s="22">
        <v>0</v>
      </c>
      <c r="K77" s="23">
        <f t="shared" si="4"/>
        <v>0</v>
      </c>
      <c r="L77" s="24">
        <v>1</v>
      </c>
      <c r="M77" s="24">
        <f t="shared" si="6"/>
        <v>1</v>
      </c>
      <c r="N77" s="28"/>
    </row>
    <row r="78" spans="1:14" s="26" customFormat="1" ht="23.25" x14ac:dyDescent="0.2">
      <c r="A78" s="19">
        <f t="shared" si="5"/>
        <v>69</v>
      </c>
      <c r="B78" s="19" t="s">
        <v>169</v>
      </c>
      <c r="C78" s="20" t="s">
        <v>28</v>
      </c>
      <c r="D78" s="20" t="s">
        <v>28</v>
      </c>
      <c r="E78" s="20" t="s">
        <v>247</v>
      </c>
      <c r="F78" s="19" t="s">
        <v>248</v>
      </c>
      <c r="G78" s="21">
        <v>1097229.99</v>
      </c>
      <c r="H78" s="23">
        <v>1097229.99</v>
      </c>
      <c r="I78" s="22">
        <f t="shared" si="7"/>
        <v>1097229.99</v>
      </c>
      <c r="J78" s="22">
        <v>0</v>
      </c>
      <c r="K78" s="23">
        <f t="shared" si="4"/>
        <v>0</v>
      </c>
      <c r="L78" s="24">
        <v>1</v>
      </c>
      <c r="M78" s="24">
        <f t="shared" si="6"/>
        <v>1</v>
      </c>
      <c r="N78" s="28"/>
    </row>
    <row r="79" spans="1:14" s="26" customFormat="1" ht="18.75" customHeight="1" x14ac:dyDescent="0.2">
      <c r="A79" s="19">
        <f t="shared" si="5"/>
        <v>70</v>
      </c>
      <c r="B79" s="19" t="s">
        <v>34</v>
      </c>
      <c r="C79" s="35" t="s">
        <v>182</v>
      </c>
      <c r="D79" s="35" t="s">
        <v>249</v>
      </c>
      <c r="E79" s="35" t="s">
        <v>250</v>
      </c>
      <c r="F79" s="19" t="s">
        <v>251</v>
      </c>
      <c r="G79" s="21">
        <v>1924867.94</v>
      </c>
      <c r="H79" s="23">
        <v>1924867.94</v>
      </c>
      <c r="I79" s="22">
        <f t="shared" si="7"/>
        <v>1924867.94</v>
      </c>
      <c r="J79" s="22">
        <v>0</v>
      </c>
      <c r="K79" s="23">
        <f t="shared" si="4"/>
        <v>0</v>
      </c>
      <c r="L79" s="24">
        <v>1</v>
      </c>
      <c r="M79" s="24">
        <f t="shared" si="6"/>
        <v>1</v>
      </c>
      <c r="N79" s="28"/>
    </row>
    <row r="80" spans="1:14" s="26" customFormat="1" ht="23.25" x14ac:dyDescent="0.2">
      <c r="A80" s="19">
        <f t="shared" si="5"/>
        <v>71</v>
      </c>
      <c r="B80" s="19" t="s">
        <v>34</v>
      </c>
      <c r="C80" s="29" t="s">
        <v>24</v>
      </c>
      <c r="D80" s="29" t="s">
        <v>252</v>
      </c>
      <c r="E80" s="29" t="s">
        <v>253</v>
      </c>
      <c r="F80" s="19" t="s">
        <v>254</v>
      </c>
      <c r="G80" s="21">
        <v>1091656.44</v>
      </c>
      <c r="H80" s="23">
        <v>1091656.44</v>
      </c>
      <c r="I80" s="22">
        <f t="shared" si="7"/>
        <v>1091656.44</v>
      </c>
      <c r="J80" s="22">
        <v>0</v>
      </c>
      <c r="K80" s="23">
        <f t="shared" si="4"/>
        <v>0</v>
      </c>
      <c r="L80" s="24">
        <v>1</v>
      </c>
      <c r="M80" s="24">
        <f t="shared" si="6"/>
        <v>1</v>
      </c>
      <c r="N80" s="28"/>
    </row>
    <row r="81" spans="1:14" s="26" customFormat="1" ht="23.25" x14ac:dyDescent="0.2">
      <c r="A81" s="19">
        <f t="shared" si="5"/>
        <v>72</v>
      </c>
      <c r="B81" s="19" t="s">
        <v>34</v>
      </c>
      <c r="C81" s="29" t="s">
        <v>95</v>
      </c>
      <c r="D81" s="29" t="s">
        <v>255</v>
      </c>
      <c r="E81" s="29" t="s">
        <v>256</v>
      </c>
      <c r="F81" s="19" t="s">
        <v>257</v>
      </c>
      <c r="G81" s="21">
        <v>1096490.1399999999</v>
      </c>
      <c r="H81" s="23">
        <v>1096490.1399999999</v>
      </c>
      <c r="I81" s="22">
        <f t="shared" si="7"/>
        <v>1096490.1399999999</v>
      </c>
      <c r="J81" s="22">
        <v>0</v>
      </c>
      <c r="K81" s="23">
        <f t="shared" si="4"/>
        <v>0</v>
      </c>
      <c r="L81" s="24">
        <v>1</v>
      </c>
      <c r="M81" s="24">
        <f t="shared" si="6"/>
        <v>1</v>
      </c>
      <c r="N81" s="28"/>
    </row>
    <row r="82" spans="1:14" s="26" customFormat="1" ht="21.75" customHeight="1" x14ac:dyDescent="0.2">
      <c r="A82" s="19">
        <f t="shared" si="5"/>
        <v>73</v>
      </c>
      <c r="B82" s="19" t="s">
        <v>34</v>
      </c>
      <c r="C82" s="20" t="s">
        <v>210</v>
      </c>
      <c r="D82" s="20" t="s">
        <v>258</v>
      </c>
      <c r="E82" s="20" t="s">
        <v>259</v>
      </c>
      <c r="F82" s="19" t="s">
        <v>260</v>
      </c>
      <c r="G82" s="21">
        <v>1103180.95</v>
      </c>
      <c r="H82" s="23">
        <v>1103180.95</v>
      </c>
      <c r="I82" s="22">
        <f t="shared" si="7"/>
        <v>1103180.95</v>
      </c>
      <c r="J82" s="22">
        <v>0</v>
      </c>
      <c r="K82" s="23">
        <f t="shared" si="4"/>
        <v>0</v>
      </c>
      <c r="L82" s="24">
        <v>1</v>
      </c>
      <c r="M82" s="24">
        <f t="shared" si="6"/>
        <v>1</v>
      </c>
      <c r="N82" s="28"/>
    </row>
    <row r="83" spans="1:14" s="26" customFormat="1" ht="22.5" x14ac:dyDescent="0.2">
      <c r="A83" s="19">
        <f t="shared" si="5"/>
        <v>74</v>
      </c>
      <c r="B83" s="19" t="s">
        <v>34</v>
      </c>
      <c r="C83" s="40" t="s">
        <v>261</v>
      </c>
      <c r="D83" s="40" t="s">
        <v>262</v>
      </c>
      <c r="E83" s="40" t="s">
        <v>263</v>
      </c>
      <c r="F83" s="19" t="s">
        <v>264</v>
      </c>
      <c r="G83" s="21">
        <v>932709.38</v>
      </c>
      <c r="H83" s="23">
        <v>932709.38</v>
      </c>
      <c r="I83" s="22">
        <f t="shared" si="7"/>
        <v>932709.38</v>
      </c>
      <c r="J83" s="22">
        <v>0</v>
      </c>
      <c r="K83" s="23">
        <f t="shared" si="4"/>
        <v>0</v>
      </c>
      <c r="L83" s="24">
        <v>1</v>
      </c>
      <c r="M83" s="24">
        <f t="shared" si="6"/>
        <v>1</v>
      </c>
      <c r="N83" s="28"/>
    </row>
    <row r="84" spans="1:14" s="26" customFormat="1" ht="23.25" x14ac:dyDescent="0.2">
      <c r="A84" s="19">
        <f t="shared" si="5"/>
        <v>75</v>
      </c>
      <c r="B84" s="19" t="s">
        <v>34</v>
      </c>
      <c r="C84" s="20" t="s">
        <v>265</v>
      </c>
      <c r="D84" s="29" t="s">
        <v>266</v>
      </c>
      <c r="E84" s="29" t="s">
        <v>267</v>
      </c>
      <c r="F84" s="19" t="s">
        <v>268</v>
      </c>
      <c r="G84" s="21">
        <v>986208.78</v>
      </c>
      <c r="H84" s="23">
        <v>986208.78</v>
      </c>
      <c r="I84" s="22">
        <f t="shared" si="7"/>
        <v>986208.78</v>
      </c>
      <c r="J84" s="22">
        <v>151239.26999999999</v>
      </c>
      <c r="K84" s="23">
        <f t="shared" si="4"/>
        <v>0</v>
      </c>
      <c r="L84" s="24">
        <v>1</v>
      </c>
      <c r="M84" s="24">
        <f t="shared" si="6"/>
        <v>1</v>
      </c>
      <c r="N84" s="28"/>
    </row>
    <row r="85" spans="1:14" s="26" customFormat="1" ht="18" customHeight="1" x14ac:dyDescent="0.2">
      <c r="A85" s="19">
        <f t="shared" si="5"/>
        <v>76</v>
      </c>
      <c r="B85" s="19" t="s">
        <v>34</v>
      </c>
      <c r="C85" s="20" t="s">
        <v>269</v>
      </c>
      <c r="D85" s="20" t="s">
        <v>269</v>
      </c>
      <c r="E85" s="41" t="s">
        <v>259</v>
      </c>
      <c r="F85" s="42" t="s">
        <v>270</v>
      </c>
      <c r="G85" s="43">
        <v>695715.6</v>
      </c>
      <c r="H85" s="44">
        <v>695715.6</v>
      </c>
      <c r="I85" s="22">
        <f t="shared" si="7"/>
        <v>695715.6</v>
      </c>
      <c r="J85" s="45">
        <v>0</v>
      </c>
      <c r="K85" s="23">
        <f t="shared" si="4"/>
        <v>0</v>
      </c>
      <c r="L85" s="24">
        <v>1</v>
      </c>
      <c r="M85" s="24">
        <f t="shared" si="6"/>
        <v>1</v>
      </c>
      <c r="N85" s="28"/>
    </row>
    <row r="86" spans="1:14" s="26" customFormat="1" ht="23.25" x14ac:dyDescent="0.2">
      <c r="A86" s="19">
        <f t="shared" si="5"/>
        <v>77</v>
      </c>
      <c r="B86" s="19" t="s">
        <v>169</v>
      </c>
      <c r="C86" s="20" t="s">
        <v>271</v>
      </c>
      <c r="D86" s="46" t="s">
        <v>271</v>
      </c>
      <c r="E86" s="20" t="s">
        <v>32</v>
      </c>
      <c r="F86" s="19" t="s">
        <v>272</v>
      </c>
      <c r="G86" s="21">
        <v>3400000</v>
      </c>
      <c r="H86" s="23">
        <v>3399867.42</v>
      </c>
      <c r="I86" s="22">
        <f t="shared" si="7"/>
        <v>3399867.42</v>
      </c>
      <c r="J86" s="45">
        <f>H86-I86</f>
        <v>0</v>
      </c>
      <c r="K86" s="23">
        <f t="shared" si="4"/>
        <v>132.58000000007451</v>
      </c>
      <c r="L86" s="24">
        <v>1</v>
      </c>
      <c r="M86" s="24">
        <f t="shared" si="6"/>
        <v>1</v>
      </c>
      <c r="N86" s="28"/>
    </row>
    <row r="87" spans="1:14" s="26" customFormat="1" ht="23.25" customHeight="1" x14ac:dyDescent="0.2">
      <c r="A87" s="19">
        <f t="shared" si="5"/>
        <v>78</v>
      </c>
      <c r="B87" s="19" t="s">
        <v>169</v>
      </c>
      <c r="C87" s="20" t="s">
        <v>235</v>
      </c>
      <c r="D87" s="20" t="s">
        <v>235</v>
      </c>
      <c r="E87" s="20" t="s">
        <v>64</v>
      </c>
      <c r="F87" s="19" t="s">
        <v>273</v>
      </c>
      <c r="G87" s="21">
        <v>3500000</v>
      </c>
      <c r="H87" s="23">
        <v>3499901.48</v>
      </c>
      <c r="I87" s="22">
        <f t="shared" si="7"/>
        <v>3499901.48</v>
      </c>
      <c r="J87" s="45">
        <f t="shared" ref="J87:J90" si="8">H87-I87</f>
        <v>0</v>
      </c>
      <c r="K87" s="23">
        <f t="shared" si="4"/>
        <v>98.520000000018626</v>
      </c>
      <c r="L87" s="24">
        <v>1</v>
      </c>
      <c r="M87" s="24">
        <f t="shared" si="6"/>
        <v>1</v>
      </c>
      <c r="N87" s="28"/>
    </row>
    <row r="88" spans="1:14" s="26" customFormat="1" ht="34.5" customHeight="1" x14ac:dyDescent="0.2">
      <c r="A88" s="19">
        <f t="shared" si="5"/>
        <v>79</v>
      </c>
      <c r="B88" s="19" t="s">
        <v>34</v>
      </c>
      <c r="C88" s="20" t="s">
        <v>274</v>
      </c>
      <c r="D88" s="20" t="s">
        <v>274</v>
      </c>
      <c r="E88" s="20" t="s">
        <v>275</v>
      </c>
      <c r="F88" s="19" t="s">
        <v>276</v>
      </c>
      <c r="G88" s="21">
        <v>2000000</v>
      </c>
      <c r="H88" s="23">
        <v>1998850</v>
      </c>
      <c r="I88" s="22">
        <f t="shared" si="7"/>
        <v>1998850</v>
      </c>
      <c r="J88" s="45">
        <f t="shared" si="8"/>
        <v>0</v>
      </c>
      <c r="K88" s="23">
        <f t="shared" si="4"/>
        <v>1150</v>
      </c>
      <c r="L88" s="24">
        <v>1</v>
      </c>
      <c r="M88" s="24">
        <f t="shared" si="6"/>
        <v>1</v>
      </c>
      <c r="N88" s="28"/>
    </row>
    <row r="89" spans="1:14" s="26" customFormat="1" ht="23.25" x14ac:dyDescent="0.2">
      <c r="A89" s="19">
        <f t="shared" si="5"/>
        <v>80</v>
      </c>
      <c r="B89" s="19" t="s">
        <v>34</v>
      </c>
      <c r="C89" s="20" t="s">
        <v>277</v>
      </c>
      <c r="D89" s="46" t="s">
        <v>278</v>
      </c>
      <c r="E89" s="20" t="s">
        <v>279</v>
      </c>
      <c r="F89" s="19" t="s">
        <v>280</v>
      </c>
      <c r="G89" s="21">
        <v>1334656.3400000001</v>
      </c>
      <c r="H89" s="23">
        <v>1334523.3600000001</v>
      </c>
      <c r="I89" s="22">
        <f t="shared" si="7"/>
        <v>1334523.3600000001</v>
      </c>
      <c r="J89" s="45">
        <f t="shared" si="8"/>
        <v>0</v>
      </c>
      <c r="K89" s="23">
        <f t="shared" si="4"/>
        <v>132.97999999998137</v>
      </c>
      <c r="L89" s="24">
        <v>1</v>
      </c>
      <c r="M89" s="24">
        <f t="shared" si="6"/>
        <v>1</v>
      </c>
      <c r="N89" s="28"/>
    </row>
    <row r="90" spans="1:14" s="26" customFormat="1" ht="24" thickBot="1" x14ac:dyDescent="0.25">
      <c r="A90" s="19">
        <f t="shared" si="5"/>
        <v>81</v>
      </c>
      <c r="B90" s="19" t="s">
        <v>34</v>
      </c>
      <c r="C90" s="20" t="s">
        <v>103</v>
      </c>
      <c r="D90" s="46" t="s">
        <v>281</v>
      </c>
      <c r="E90" s="20" t="s">
        <v>282</v>
      </c>
      <c r="F90" s="19" t="s">
        <v>283</v>
      </c>
      <c r="G90" s="21">
        <v>1000000</v>
      </c>
      <c r="H90" s="23">
        <v>998950</v>
      </c>
      <c r="I90" s="22">
        <f t="shared" si="7"/>
        <v>998950</v>
      </c>
      <c r="J90" s="47">
        <f t="shared" si="8"/>
        <v>0</v>
      </c>
      <c r="K90" s="23">
        <f t="shared" si="4"/>
        <v>1050</v>
      </c>
      <c r="L90" s="24">
        <v>1</v>
      </c>
      <c r="M90" s="24">
        <f t="shared" si="6"/>
        <v>1</v>
      </c>
      <c r="N90" s="34"/>
    </row>
    <row r="91" spans="1:14" s="26" customFormat="1" ht="24" customHeight="1" thickBot="1" x14ac:dyDescent="0.25">
      <c r="A91" s="48"/>
      <c r="B91" s="48"/>
      <c r="C91" s="48"/>
      <c r="D91" s="49"/>
      <c r="E91" s="50" t="s">
        <v>284</v>
      </c>
      <c r="F91" s="51"/>
      <c r="G91" s="52">
        <f>SUM(G9:G90)</f>
        <v>121384003.69</v>
      </c>
      <c r="H91" s="52">
        <f>SUM(H9:H90)</f>
        <v>121381330.11</v>
      </c>
      <c r="I91" s="52">
        <f>SUM(I9:I90)</f>
        <v>121381330.09899999</v>
      </c>
      <c r="J91" s="52">
        <f t="shared" ref="J91:K91" si="9">SUM(J9:J90)</f>
        <v>18350370.670000002</v>
      </c>
      <c r="K91" s="52">
        <f t="shared" si="9"/>
        <v>2673.5800000000745</v>
      </c>
      <c r="L91" s="53"/>
      <c r="M91" s="54"/>
      <c r="N91" s="55"/>
    </row>
    <row r="92" spans="1:14" s="58" customFormat="1" ht="12.75" customHeight="1" x14ac:dyDescent="0.2">
      <c r="A92" s="56" t="s">
        <v>285</v>
      </c>
      <c r="B92" s="56"/>
      <c r="C92" s="56"/>
      <c r="D92" s="56"/>
      <c r="E92" s="56"/>
      <c r="F92" s="56"/>
      <c r="G92" s="56"/>
      <c r="H92" s="57"/>
      <c r="I92" s="57"/>
      <c r="J92" s="57"/>
      <c r="K92" s="57"/>
      <c r="L92" s="57"/>
      <c r="M92" s="57"/>
      <c r="N92" s="57"/>
    </row>
    <row r="98" spans="8:11" x14ac:dyDescent="0.25">
      <c r="H98" s="7" t="s">
        <v>285</v>
      </c>
    </row>
    <row r="100" spans="8:11" x14ac:dyDescent="0.25">
      <c r="K100" s="7" t="s">
        <v>285</v>
      </c>
    </row>
  </sheetData>
  <mergeCells count="25">
    <mergeCell ref="N71:N90"/>
    <mergeCell ref="E91:F91"/>
    <mergeCell ref="A92:G92"/>
    <mergeCell ref="N9:N39"/>
    <mergeCell ref="N40:N70"/>
    <mergeCell ref="A66:A67"/>
    <mergeCell ref="B66:B67"/>
    <mergeCell ref="C66:C67"/>
    <mergeCell ref="D66:D67"/>
    <mergeCell ref="H7:H8"/>
    <mergeCell ref="I7:I8"/>
    <mergeCell ref="J7:J8"/>
    <mergeCell ref="K7:K8"/>
    <mergeCell ref="L7:M7"/>
    <mergeCell ref="N7:N8"/>
    <mergeCell ref="A2:N2"/>
    <mergeCell ref="A3:N3"/>
    <mergeCell ref="A4:N4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47244094488188981" right="0.31496062992125984" top="0.35433070866141736" bottom="0.35433070866141736" header="0.31496062992125984" footer="0.31496062992125984"/>
  <pageSetup paperSize="9" scale="60" orientation="landscape" r:id="rId1"/>
  <rowBreaks count="2" manualBreakCount="2">
    <brk id="39" max="12" man="1"/>
    <brk id="7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U013 311219 Modif ejerc</vt:lpstr>
      <vt:lpstr>'Informe U013 311219 Modif ejerc'!Área_de_impresión</vt:lpstr>
      <vt:lpstr>'Informe U013 311219 Modif ejerc'!Títulos_a_imprimir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2020-03-12T19:39:32Z</dcterms:created>
  <dcterms:modified xsi:type="dcterms:W3CDTF">2020-03-12T19:39:59Z</dcterms:modified>
</cp:coreProperties>
</file>